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1"/>
  </bookViews>
  <sheets>
    <sheet name="Cost -Expenses" sheetId="1" r:id="rId1"/>
    <sheet name="What you need to Bill" sheetId="2" r:id="rId2"/>
    <sheet name="Profit-Loss" sheetId="3" r:id="rId3"/>
  </sheets>
  <definedNames/>
  <calcPr fullCalcOnLoad="1"/>
</workbook>
</file>

<file path=xl/sharedStrings.xml><?xml version="1.0" encoding="utf-8"?>
<sst xmlns="http://schemas.openxmlformats.org/spreadsheetml/2006/main" count="190" uniqueCount="92">
  <si>
    <t>Name:</t>
  </si>
  <si>
    <t>Desired Income:</t>
  </si>
  <si>
    <t>Key Expenses:</t>
  </si>
  <si>
    <t>Staff</t>
  </si>
  <si>
    <t>Rent</t>
  </si>
  <si>
    <t>Utilities</t>
  </si>
  <si>
    <t>Accountant/Bookkeeper</t>
  </si>
  <si>
    <t>Insurance</t>
  </si>
  <si>
    <t>Marketing</t>
  </si>
  <si>
    <t xml:space="preserve"> Networking</t>
  </si>
  <si>
    <t xml:space="preserve"> Coffee</t>
  </si>
  <si>
    <t xml:space="preserve"> Advertising</t>
  </si>
  <si>
    <t xml:space="preserve">  Adwords</t>
  </si>
  <si>
    <t xml:space="preserve">  Facebook</t>
  </si>
  <si>
    <t xml:space="preserve">  Other/Media</t>
  </si>
  <si>
    <t>Motor Vehicle</t>
  </si>
  <si>
    <t>Travel</t>
  </si>
  <si>
    <t>Education</t>
  </si>
  <si>
    <t>Conferences</t>
  </si>
  <si>
    <t>Annual</t>
  </si>
  <si>
    <t xml:space="preserve">  Breakfast</t>
  </si>
  <si>
    <t xml:space="preserve">  Other</t>
  </si>
  <si>
    <t>Phones &amp; Internet</t>
  </si>
  <si>
    <t>Personal Income</t>
  </si>
  <si>
    <t>Superannuation</t>
  </si>
  <si>
    <t>Total Gross Profit Required</t>
  </si>
  <si>
    <t>Income Streams</t>
  </si>
  <si>
    <t>Income</t>
  </si>
  <si>
    <t>Input Fields</t>
  </si>
  <si>
    <t>Expenses</t>
  </si>
  <si>
    <t>Calculated Fields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</si>
  <si>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</si>
  <si>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</si>
  <si>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</si>
  <si>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</si>
  <si>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</si>
  <si>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</si>
  <si>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</si>
  <si>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</si>
  <si>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</si>
  <si>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</si>
  <si>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</si>
  <si>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</si>
  <si>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2015/16</t>
  </si>
  <si>
    <t>Business Name:</t>
  </si>
  <si>
    <t>Monthly Average</t>
  </si>
  <si>
    <t>Gross Profit</t>
  </si>
  <si>
    <t>Profit % for item</t>
  </si>
  <si>
    <t>Revenue Per Annum</t>
  </si>
  <si>
    <t>Contribution to income of Gross profit for item</t>
  </si>
  <si>
    <t>Check Box</t>
  </si>
  <si>
    <t>Do Not Override</t>
  </si>
  <si>
    <t>Sales</t>
  </si>
  <si>
    <t>Item 4</t>
  </si>
  <si>
    <t>Item 5</t>
  </si>
  <si>
    <t>Total Sales</t>
  </si>
  <si>
    <t>Cost of Goods Sold</t>
  </si>
  <si>
    <t>Cost of goods 1</t>
  </si>
  <si>
    <t>Cost of goods 2</t>
  </si>
  <si>
    <t>Cost of goods 3</t>
  </si>
  <si>
    <t>Cost of goods 4</t>
  </si>
  <si>
    <t>Cost of goods 5</t>
  </si>
  <si>
    <t>Total Cost of goods sold</t>
  </si>
  <si>
    <t>Income Check</t>
  </si>
  <si>
    <t>Total</t>
  </si>
  <si>
    <t>Less Expenses</t>
  </si>
  <si>
    <t>Net Profit before Owners Income &amp; Super</t>
  </si>
  <si>
    <t>Computers/ Software/ Maintenance</t>
  </si>
  <si>
    <t>Business Coach</t>
  </si>
  <si>
    <t>Number of Clients</t>
  </si>
  <si>
    <t>Units per month</t>
  </si>
  <si>
    <t>Sales Per month</t>
  </si>
  <si>
    <t>Key Milestones:</t>
  </si>
  <si>
    <t>Gross Profit Required from prior page</t>
  </si>
  <si>
    <t>Unit Sale Price</t>
  </si>
  <si>
    <t>Profit GP%</t>
  </si>
  <si>
    <t>Unit Sales Price</t>
  </si>
  <si>
    <t>Build your Budget</t>
  </si>
  <si>
    <t>Miscellaneous</t>
  </si>
  <si>
    <t>Name</t>
  </si>
  <si>
    <t>Business</t>
  </si>
  <si>
    <t>Service - Self</t>
  </si>
  <si>
    <t>Service Staff</t>
  </si>
  <si>
    <t>Typical Products</t>
  </si>
  <si>
    <t>Business Expense Budget</t>
  </si>
  <si>
    <t>Best Guess Annual Costs</t>
  </si>
  <si>
    <t>Annual Check total</t>
  </si>
  <si>
    <t>Override if you desire monthly budget</t>
  </si>
  <si>
    <t xml:space="preserve">Desired Income: </t>
  </si>
  <si>
    <t>From costing living the dream workbook:</t>
  </si>
  <si>
    <t>If you're seeking assistance Contact                Kevin Gammie  -   email at kevin@growthmentors.com.au</t>
  </si>
  <si>
    <t>Business Coaching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</si>
</sst>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&quot;$&quot;* #,##0_-;\-&quot;$&quot;* #,##0_-;_-&quot;$&quot;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b/>
      <sz val="28"/>
      <color indexed="63"/>
      <name val="Arial"/>
      <family val="2"/>
    </font>
    <font>
      <b/>
      <sz val="20"/>
      <color indexed="5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8"/>
      <color theme="2" tint="-0.7499799728393555"/>
      <name val="Arial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20"/>
      <color rgb="FF003E1C"/>
      <name val="Calibri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46" fillId="0" borderId="0" xfId="42" applyNumberFormat="1" applyFont="1" applyAlignment="1">
      <alignment/>
    </xf>
    <xf numFmtId="164" fontId="46" fillId="0" borderId="0" xfId="0" applyNumberFormat="1" applyFont="1" applyAlignment="1">
      <alignment/>
    </xf>
    <xf numFmtId="164" fontId="45" fillId="0" borderId="0" xfId="42" applyNumberFormat="1" applyFont="1" applyAlignment="1">
      <alignment/>
    </xf>
    <xf numFmtId="164" fontId="45" fillId="0" borderId="0" xfId="0" applyNumberFormat="1" applyFont="1" applyAlignment="1">
      <alignment/>
    </xf>
    <xf numFmtId="164" fontId="45" fillId="0" borderId="10" xfId="42" applyNumberFormat="1" applyFont="1" applyBorder="1" applyAlignment="1">
      <alignment/>
    </xf>
    <xf numFmtId="0" fontId="45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164" fontId="47" fillId="0" borderId="0" xfId="42" applyNumberFormat="1" applyFont="1" applyAlignment="1">
      <alignment horizontal="center" wrapText="1"/>
    </xf>
    <xf numFmtId="14" fontId="47" fillId="0" borderId="0" xfId="0" applyNumberFormat="1" applyFont="1" applyAlignment="1">
      <alignment horizontal="center" wrapText="1"/>
    </xf>
    <xf numFmtId="164" fontId="47" fillId="0" borderId="0" xfId="0" applyNumberFormat="1" applyFont="1" applyAlignment="1">
      <alignment horizontal="center" wrapText="1"/>
    </xf>
    <xf numFmtId="164" fontId="45" fillId="0" borderId="0" xfId="0" applyNumberFormat="1" applyFont="1" applyAlignment="1">
      <alignment horizontal="center"/>
    </xf>
    <xf numFmtId="0" fontId="45" fillId="33" borderId="0" xfId="0" applyFont="1" applyFill="1" applyAlignment="1">
      <alignment/>
    </xf>
    <xf numFmtId="0" fontId="45" fillId="0" borderId="10" xfId="0" applyFont="1" applyBorder="1" applyAlignment="1">
      <alignment/>
    </xf>
    <xf numFmtId="0" fontId="48" fillId="33" borderId="10" xfId="0" applyFont="1" applyFill="1" applyBorder="1" applyAlignment="1">
      <alignment wrapText="1"/>
    </xf>
    <xf numFmtId="164" fontId="48" fillId="33" borderId="10" xfId="42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7" fillId="0" borderId="0" xfId="0" applyFont="1" applyAlignment="1">
      <alignment wrapText="1"/>
    </xf>
    <xf numFmtId="164" fontId="47" fillId="0" borderId="0" xfId="42" applyNumberFormat="1" applyFont="1" applyAlignment="1">
      <alignment wrapText="1"/>
    </xf>
    <xf numFmtId="164" fontId="45" fillId="0" borderId="0" xfId="42" applyNumberFormat="1" applyFont="1" applyAlignment="1">
      <alignment wrapText="1"/>
    </xf>
    <xf numFmtId="164" fontId="45" fillId="0" borderId="0" xfId="0" applyNumberFormat="1" applyFont="1" applyAlignment="1">
      <alignment wrapText="1"/>
    </xf>
    <xf numFmtId="0" fontId="45" fillId="0" borderId="10" xfId="0" applyFont="1" applyBorder="1" applyAlignment="1">
      <alignment wrapText="1"/>
    </xf>
    <xf numFmtId="164" fontId="45" fillId="0" borderId="10" xfId="42" applyNumberFormat="1" applyFont="1" applyBorder="1" applyAlignment="1">
      <alignment wrapText="1"/>
    </xf>
    <xf numFmtId="43" fontId="45" fillId="0" borderId="0" xfId="42" applyFont="1" applyAlignment="1">
      <alignment wrapText="1"/>
    </xf>
    <xf numFmtId="0" fontId="45" fillId="0" borderId="0" xfId="0" applyFont="1" applyFill="1" applyAlignment="1">
      <alignment wrapText="1"/>
    </xf>
    <xf numFmtId="164" fontId="47" fillId="13" borderId="0" xfId="42" applyNumberFormat="1" applyFont="1" applyFill="1" applyAlignment="1">
      <alignment/>
    </xf>
    <xf numFmtId="164" fontId="45" fillId="13" borderId="0" xfId="42" applyNumberFormat="1" applyFont="1" applyFill="1" applyAlignment="1">
      <alignment/>
    </xf>
    <xf numFmtId="164" fontId="47" fillId="13" borderId="0" xfId="0" applyNumberFormat="1" applyFont="1" applyFill="1" applyAlignment="1">
      <alignment/>
    </xf>
    <xf numFmtId="0" fontId="49" fillId="0" borderId="0" xfId="0" applyFont="1" applyAlignment="1">
      <alignment horizontal="center" wrapText="1"/>
    </xf>
    <xf numFmtId="164" fontId="49" fillId="0" borderId="0" xfId="42" applyNumberFormat="1" applyFont="1" applyAlignment="1">
      <alignment horizontal="center" wrapText="1"/>
    </xf>
    <xf numFmtId="14" fontId="49" fillId="0" borderId="0" xfId="0" applyNumberFormat="1" applyFont="1" applyAlignment="1">
      <alignment horizontal="center" wrapText="1"/>
    </xf>
    <xf numFmtId="164" fontId="49" fillId="0" borderId="0" xfId="0" applyNumberFormat="1" applyFont="1" applyAlignment="1">
      <alignment horizontal="center" wrapText="1"/>
    </xf>
    <xf numFmtId="0" fontId="50" fillId="0" borderId="0" xfId="0" applyFont="1" applyAlignment="1">
      <alignment/>
    </xf>
    <xf numFmtId="164" fontId="50" fillId="0" borderId="0" xfId="42" applyNumberFormat="1" applyFont="1" applyAlignment="1">
      <alignment/>
    </xf>
    <xf numFmtId="0" fontId="50" fillId="33" borderId="0" xfId="0" applyFont="1" applyFill="1" applyAlignment="1">
      <alignment/>
    </xf>
    <xf numFmtId="164" fontId="50" fillId="0" borderId="0" xfId="0" applyNumberFormat="1" applyFont="1" applyAlignment="1">
      <alignment/>
    </xf>
    <xf numFmtId="0" fontId="50" fillId="0" borderId="0" xfId="0" applyFont="1" applyAlignment="1">
      <alignment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164" fontId="50" fillId="34" borderId="0" xfId="42" applyNumberFormat="1" applyFont="1" applyFill="1" applyAlignment="1">
      <alignment/>
    </xf>
    <xf numFmtId="164" fontId="50" fillId="34" borderId="0" xfId="0" applyNumberFormat="1" applyFont="1" applyFill="1" applyAlignment="1">
      <alignment/>
    </xf>
    <xf numFmtId="164" fontId="50" fillId="34" borderId="10" xfId="42" applyNumberFormat="1" applyFont="1" applyFill="1" applyBorder="1" applyAlignment="1">
      <alignment/>
    </xf>
    <xf numFmtId="0" fontId="50" fillId="34" borderId="0" xfId="0" applyFont="1" applyFill="1" applyAlignment="1">
      <alignment/>
    </xf>
    <xf numFmtId="164" fontId="49" fillId="34" borderId="10" xfId="42" applyNumberFormat="1" applyFont="1" applyFill="1" applyBorder="1" applyAlignment="1">
      <alignment/>
    </xf>
    <xf numFmtId="0" fontId="49" fillId="34" borderId="0" xfId="0" applyFont="1" applyFill="1" applyAlignment="1">
      <alignment horizontal="center" wrapText="1"/>
    </xf>
    <xf numFmtId="164" fontId="45" fillId="34" borderId="0" xfId="0" applyNumberFormat="1" applyFont="1" applyFill="1" applyAlignment="1">
      <alignment wrapText="1"/>
    </xf>
    <xf numFmtId="9" fontId="45" fillId="34" borderId="0" xfId="57" applyFont="1" applyFill="1" applyAlignment="1">
      <alignment wrapText="1"/>
    </xf>
    <xf numFmtId="164" fontId="45" fillId="34" borderId="0" xfId="42" applyNumberFormat="1" applyFont="1" applyFill="1" applyAlignment="1">
      <alignment wrapText="1"/>
    </xf>
    <xf numFmtId="0" fontId="47" fillId="34" borderId="0" xfId="0" applyFont="1" applyFill="1" applyAlignment="1">
      <alignment horizontal="center" wrapText="1"/>
    </xf>
    <xf numFmtId="164" fontId="45" fillId="34" borderId="0" xfId="42" applyNumberFormat="1" applyFont="1" applyFill="1" applyAlignment="1">
      <alignment/>
    </xf>
    <xf numFmtId="164" fontId="45" fillId="34" borderId="10" xfId="42" applyNumberFormat="1" applyFont="1" applyFill="1" applyBorder="1" applyAlignment="1">
      <alignment/>
    </xf>
    <xf numFmtId="0" fontId="45" fillId="34" borderId="0" xfId="0" applyFont="1" applyFill="1" applyAlignment="1">
      <alignment/>
    </xf>
    <xf numFmtId="164" fontId="45" fillId="34" borderId="0" xfId="0" applyNumberFormat="1" applyFont="1" applyFill="1" applyAlignment="1">
      <alignment/>
    </xf>
    <xf numFmtId="164" fontId="47" fillId="34" borderId="10" xfId="42" applyNumberFormat="1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164" fontId="47" fillId="35" borderId="11" xfId="0" applyNumberFormat="1" applyFont="1" applyFill="1" applyBorder="1" applyAlignment="1">
      <alignment horizontal="center"/>
    </xf>
    <xf numFmtId="164" fontId="47" fillId="35" borderId="12" xfId="0" applyNumberFormat="1" applyFont="1" applyFill="1" applyBorder="1" applyAlignment="1">
      <alignment horizontal="center"/>
    </xf>
    <xf numFmtId="164" fontId="47" fillId="35" borderId="13" xfId="0" applyNumberFormat="1" applyFont="1" applyFill="1" applyBorder="1" applyAlignment="1">
      <alignment horizontal="center"/>
    </xf>
    <xf numFmtId="164" fontId="47" fillId="35" borderId="14" xfId="0" applyNumberFormat="1" applyFont="1" applyFill="1" applyBorder="1" applyAlignment="1">
      <alignment horizontal="center" wrapText="1"/>
    </xf>
    <xf numFmtId="166" fontId="45" fillId="35" borderId="0" xfId="44" applyNumberFormat="1" applyFont="1" applyFill="1" applyAlignment="1">
      <alignment/>
    </xf>
    <xf numFmtId="165" fontId="45" fillId="35" borderId="0" xfId="57" applyNumberFormat="1" applyFont="1" applyFill="1" applyAlignment="1">
      <alignment wrapText="1"/>
    </xf>
    <xf numFmtId="9" fontId="45" fillId="35" borderId="0" xfId="57" applyFont="1" applyFill="1" applyAlignment="1">
      <alignment wrapText="1"/>
    </xf>
    <xf numFmtId="164" fontId="45" fillId="35" borderId="0" xfId="42" applyNumberFormat="1" applyFont="1" applyFill="1" applyAlignment="1">
      <alignment wrapText="1"/>
    </xf>
    <xf numFmtId="164" fontId="50" fillId="35" borderId="0" xfId="42" applyNumberFormat="1" applyFont="1" applyFill="1" applyAlignment="1">
      <alignment/>
    </xf>
    <xf numFmtId="164" fontId="45" fillId="7" borderId="0" xfId="0" applyNumberFormat="1" applyFont="1" applyFill="1" applyBorder="1" applyAlignment="1">
      <alignment/>
    </xf>
    <xf numFmtId="164" fontId="50" fillId="7" borderId="0" xfId="0" applyNumberFormat="1" applyFont="1" applyFill="1" applyAlignment="1">
      <alignment/>
    </xf>
    <xf numFmtId="164" fontId="50" fillId="7" borderId="10" xfId="42" applyNumberFormat="1" applyFont="1" applyFill="1" applyBorder="1" applyAlignment="1">
      <alignment/>
    </xf>
    <xf numFmtId="0" fontId="50" fillId="7" borderId="0" xfId="0" applyFont="1" applyFill="1" applyAlignment="1">
      <alignment/>
    </xf>
    <xf numFmtId="164" fontId="49" fillId="7" borderId="10" xfId="42" applyNumberFormat="1" applyFont="1" applyFill="1" applyBorder="1" applyAlignment="1">
      <alignment/>
    </xf>
    <xf numFmtId="164" fontId="50" fillId="7" borderId="0" xfId="42" applyNumberFormat="1" applyFont="1" applyFill="1" applyAlignment="1">
      <alignment/>
    </xf>
    <xf numFmtId="164" fontId="45" fillId="7" borderId="11" xfId="0" applyNumberFormat="1" applyFont="1" applyFill="1" applyBorder="1" applyAlignment="1">
      <alignment/>
    </xf>
    <xf numFmtId="164" fontId="45" fillId="7" borderId="0" xfId="0" applyNumberFormat="1" applyFont="1" applyFill="1" applyAlignment="1">
      <alignment wrapText="1"/>
    </xf>
    <xf numFmtId="0" fontId="45" fillId="7" borderId="0" xfId="0" applyFont="1" applyFill="1" applyAlignment="1">
      <alignment wrapText="1"/>
    </xf>
    <xf numFmtId="164" fontId="45" fillId="7" borderId="10" xfId="0" applyNumberFormat="1" applyFont="1" applyFill="1" applyBorder="1" applyAlignment="1">
      <alignment wrapText="1"/>
    </xf>
    <xf numFmtId="0" fontId="47" fillId="7" borderId="0" xfId="0" applyFont="1" applyFill="1" applyAlignment="1">
      <alignment/>
    </xf>
    <xf numFmtId="166" fontId="47" fillId="7" borderId="0" xfId="44" applyNumberFormat="1" applyFont="1" applyFill="1" applyAlignment="1">
      <alignment wrapText="1"/>
    </xf>
    <xf numFmtId="164" fontId="45" fillId="7" borderId="10" xfId="42" applyNumberFormat="1" applyFont="1" applyFill="1" applyBorder="1" applyAlignment="1">
      <alignment wrapText="1"/>
    </xf>
    <xf numFmtId="165" fontId="45" fillId="7" borderId="0" xfId="57" applyNumberFormat="1" applyFont="1" applyFill="1" applyAlignment="1">
      <alignment wrapText="1"/>
    </xf>
    <xf numFmtId="164" fontId="45" fillId="7" borderId="0" xfId="42" applyNumberFormat="1" applyFont="1" applyFill="1" applyAlignment="1">
      <alignment wrapText="1"/>
    </xf>
    <xf numFmtId="166" fontId="45" fillId="7" borderId="0" xfId="44" applyNumberFormat="1" applyFont="1" applyFill="1" applyAlignment="1">
      <alignment wrapText="1"/>
    </xf>
    <xf numFmtId="166" fontId="45" fillId="7" borderId="0" xfId="0" applyNumberFormat="1" applyFont="1" applyFill="1" applyAlignment="1">
      <alignment wrapText="1"/>
    </xf>
    <xf numFmtId="164" fontId="45" fillId="7" borderId="0" xfId="42" applyNumberFormat="1" applyFont="1" applyFill="1" applyAlignment="1">
      <alignment/>
    </xf>
    <xf numFmtId="164" fontId="45" fillId="7" borderId="10" xfId="42" applyNumberFormat="1" applyFont="1" applyFill="1" applyBorder="1" applyAlignment="1">
      <alignment/>
    </xf>
    <xf numFmtId="164" fontId="47" fillId="7" borderId="10" xfId="42" applyNumberFormat="1" applyFont="1" applyFill="1" applyBorder="1" applyAlignment="1">
      <alignment/>
    </xf>
    <xf numFmtId="164" fontId="45" fillId="7" borderId="0" xfId="0" applyNumberFormat="1" applyFont="1" applyFill="1" applyAlignment="1">
      <alignment/>
    </xf>
    <xf numFmtId="0" fontId="45" fillId="7" borderId="0" xfId="0" applyFont="1" applyFill="1" applyAlignment="1">
      <alignment/>
    </xf>
    <xf numFmtId="164" fontId="52" fillId="7" borderId="0" xfId="0" applyNumberFormat="1" applyFont="1" applyFill="1" applyAlignment="1">
      <alignment/>
    </xf>
    <xf numFmtId="164" fontId="48" fillId="7" borderId="10" xfId="0" applyNumberFormat="1" applyFont="1" applyFill="1" applyBorder="1" applyAlignment="1">
      <alignment/>
    </xf>
    <xf numFmtId="164" fontId="53" fillId="0" borderId="15" xfId="0" applyNumberFormat="1" applyFont="1" applyBorder="1" applyAlignment="1">
      <alignment horizontal="center"/>
    </xf>
    <xf numFmtId="164" fontId="53" fillId="0" borderId="16" xfId="0" applyNumberFormat="1" applyFont="1" applyBorder="1" applyAlignment="1">
      <alignment horizontal="center"/>
    </xf>
    <xf numFmtId="164" fontId="47" fillId="0" borderId="0" xfId="0" applyNumberFormat="1" applyFont="1" applyAlignment="1">
      <alignment horizontal="center" vertical="center" wrapText="1"/>
    </xf>
    <xf numFmtId="164" fontId="47" fillId="19" borderId="17" xfId="0" applyNumberFormat="1" applyFont="1" applyFill="1" applyBorder="1" applyAlignment="1">
      <alignment horizontal="center" vertical="center" wrapText="1"/>
    </xf>
    <xf numFmtId="164" fontId="47" fillId="19" borderId="18" xfId="0" applyNumberFormat="1" applyFont="1" applyFill="1" applyBorder="1" applyAlignment="1">
      <alignment horizontal="center" vertical="center" wrapText="1"/>
    </xf>
    <xf numFmtId="164" fontId="47" fillId="34" borderId="17" xfId="0" applyNumberFormat="1" applyFont="1" applyFill="1" applyBorder="1" applyAlignment="1">
      <alignment horizontal="center"/>
    </xf>
    <xf numFmtId="164" fontId="47" fillId="34" borderId="18" xfId="0" applyNumberFormat="1" applyFont="1" applyFill="1" applyBorder="1" applyAlignment="1">
      <alignment horizontal="center"/>
    </xf>
    <xf numFmtId="164" fontId="45" fillId="7" borderId="15" xfId="0" applyNumberFormat="1" applyFont="1" applyFill="1" applyBorder="1" applyAlignment="1">
      <alignment horizontal="center" vertical="center" wrapText="1"/>
    </xf>
    <xf numFmtId="164" fontId="45" fillId="7" borderId="16" xfId="0" applyNumberFormat="1" applyFont="1" applyFill="1" applyBorder="1" applyAlignment="1">
      <alignment horizontal="center" vertical="center" wrapText="1"/>
    </xf>
    <xf numFmtId="164" fontId="45" fillId="7" borderId="11" xfId="0" applyNumberFormat="1" applyFont="1" applyFill="1" applyBorder="1" applyAlignment="1">
      <alignment horizontal="center" vertical="center" wrapText="1"/>
    </xf>
    <xf numFmtId="164" fontId="45" fillId="7" borderId="12" xfId="0" applyNumberFormat="1" applyFont="1" applyFill="1" applyBorder="1" applyAlignment="1">
      <alignment horizontal="center" vertical="center" wrapText="1"/>
    </xf>
    <xf numFmtId="164" fontId="45" fillId="7" borderId="13" xfId="0" applyNumberFormat="1" applyFont="1" applyFill="1" applyBorder="1" applyAlignment="1">
      <alignment horizontal="center" vertical="center" wrapText="1"/>
    </xf>
    <xf numFmtId="164" fontId="45" fillId="7" borderId="14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Alignment="1">
      <alignment horizontal="center"/>
    </xf>
    <xf numFmtId="44" fontId="55" fillId="0" borderId="0" xfId="44" applyFont="1" applyAlignment="1">
      <alignment horizontal="center"/>
    </xf>
    <xf numFmtId="164" fontId="47" fillId="19" borderId="19" xfId="0" applyNumberFormat="1" applyFont="1" applyFill="1" applyBorder="1" applyAlignment="1">
      <alignment horizontal="center" vertical="center" wrapText="1"/>
    </xf>
    <xf numFmtId="164" fontId="47" fillId="34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285750</xdr:rowOff>
    </xdr:from>
    <xdr:to>
      <xdr:col>8</xdr:col>
      <xdr:colOff>47625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0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276225</xdr:rowOff>
    </xdr:from>
    <xdr:to>
      <xdr:col>8</xdr:col>
      <xdr:colOff>95250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76225"/>
          <a:ext cx="1114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29.28125" style="35" bestFit="1" customWidth="1"/>
    <col min="2" max="15" width="12.57421875" style="35" customWidth="1"/>
    <col min="16" max="16384" width="9.140625" style="35" customWidth="1"/>
  </cols>
  <sheetData>
    <row r="1" ht="35.25">
      <c r="A1" s="41" t="s">
        <v>84</v>
      </c>
    </row>
    <row r="2" ht="15.75" thickBot="1"/>
    <row r="3" spans="1:9" ht="23.25" customHeight="1">
      <c r="A3" s="91" t="s">
        <v>28</v>
      </c>
      <c r="B3" s="92"/>
      <c r="C3" s="7"/>
      <c r="G3" s="93" t="s">
        <v>90</v>
      </c>
      <c r="H3" s="93"/>
      <c r="I3" s="93"/>
    </row>
    <row r="4" spans="1:9" ht="15">
      <c r="A4" s="58" t="s">
        <v>27</v>
      </c>
      <c r="B4" s="59" t="s">
        <v>75</v>
      </c>
      <c r="C4" s="7"/>
      <c r="G4" s="93"/>
      <c r="H4" s="93"/>
      <c r="I4" s="93"/>
    </row>
    <row r="5" spans="1:9" ht="31.5" thickBot="1">
      <c r="A5" s="60" t="s">
        <v>29</v>
      </c>
      <c r="B5" s="61" t="s">
        <v>76</v>
      </c>
      <c r="C5" s="7"/>
      <c r="G5" s="93"/>
      <c r="H5" s="93"/>
      <c r="I5" s="93"/>
    </row>
    <row r="6" spans="1:6" ht="15.75" thickBot="1">
      <c r="A6" s="7"/>
      <c r="B6" s="7"/>
      <c r="C6" s="14"/>
      <c r="D6" s="7"/>
      <c r="E6" s="7"/>
      <c r="F6" s="7"/>
    </row>
    <row r="7" spans="1:9" ht="32.25" customHeight="1" thickBot="1">
      <c r="A7" s="94" t="s">
        <v>30</v>
      </c>
      <c r="B7" s="95"/>
      <c r="C7" s="98" t="s">
        <v>87</v>
      </c>
      <c r="D7" s="99"/>
      <c r="E7" s="7"/>
      <c r="F7" s="104" t="s">
        <v>88</v>
      </c>
      <c r="G7" s="104"/>
      <c r="H7" s="105"/>
      <c r="I7" s="105"/>
    </row>
    <row r="8" spans="1:6" ht="15.75" thickBot="1">
      <c r="A8" s="73"/>
      <c r="B8" s="67"/>
      <c r="C8" s="100"/>
      <c r="D8" s="101"/>
      <c r="E8" s="7"/>
      <c r="F8" s="7" t="s">
        <v>89</v>
      </c>
    </row>
    <row r="9" spans="1:6" ht="15.75" thickBot="1">
      <c r="A9" s="96" t="s">
        <v>50</v>
      </c>
      <c r="B9" s="97"/>
      <c r="C9" s="102"/>
      <c r="D9" s="103"/>
      <c r="E9" s="7"/>
      <c r="F9" s="7"/>
    </row>
    <row r="12" spans="1:15" s="31" customFormat="1" ht="60">
      <c r="A12" s="31" t="s">
        <v>2</v>
      </c>
      <c r="B12" s="32" t="s">
        <v>85</v>
      </c>
      <c r="C12" s="47" t="s">
        <v>86</v>
      </c>
      <c r="D12" s="33" t="s">
        <v>31</v>
      </c>
      <c r="E12" s="34" t="s">
        <v>32</v>
      </c>
      <c r="F12" s="34" t="s">
        <v>33</v>
      </c>
      <c r="G12" s="34" t="s">
        <v>34</v>
      </c>
      <c r="H12" s="34" t="s">
        <v>35</v>
      </c>
      <c r="I12" s="34" t="s">
        <v>36</v>
      </c>
      <c r="J12" s="34" t="s">
        <v>37</v>
      </c>
      <c r="K12" s="34" t="s">
        <v>38</v>
      </c>
      <c r="L12" s="34" t="s">
        <v>39</v>
      </c>
      <c r="M12" s="34" t="s">
        <v>40</v>
      </c>
      <c r="N12" s="31" t="s">
        <v>41</v>
      </c>
      <c r="O12" s="31" t="s">
        <v>42</v>
      </c>
    </row>
    <row r="13" spans="2:13" ht="15">
      <c r="B13" s="36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5" ht="15">
      <c r="A14" s="35" t="s">
        <v>3</v>
      </c>
      <c r="B14" s="66"/>
      <c r="C14" s="43">
        <f aca="true" t="shared" si="0" ref="C14:C35">SUM(D14:O14)</f>
        <v>0</v>
      </c>
      <c r="D14" s="68">
        <f aca="true" t="shared" si="1" ref="D14:D35">B14/12</f>
        <v>0</v>
      </c>
      <c r="E14" s="68">
        <f>D14</f>
        <v>0</v>
      </c>
      <c r="F14" s="68">
        <f aca="true" t="shared" si="2" ref="F14:O14">E14</f>
        <v>0</v>
      </c>
      <c r="G14" s="68">
        <f t="shared" si="2"/>
        <v>0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</row>
    <row r="15" spans="1:15" ht="15">
      <c r="A15" s="35" t="s">
        <v>4</v>
      </c>
      <c r="B15" s="66">
        <v>0</v>
      </c>
      <c r="C15" s="43">
        <f t="shared" si="0"/>
        <v>0</v>
      </c>
      <c r="D15" s="68">
        <f t="shared" si="1"/>
        <v>0</v>
      </c>
      <c r="E15" s="68">
        <f aca="true" t="shared" si="3" ref="E15:O30">D15</f>
        <v>0</v>
      </c>
      <c r="F15" s="68">
        <f t="shared" si="3"/>
        <v>0</v>
      </c>
      <c r="G15" s="68">
        <f t="shared" si="3"/>
        <v>0</v>
      </c>
      <c r="H15" s="68">
        <f t="shared" si="3"/>
        <v>0</v>
      </c>
      <c r="I15" s="68">
        <f t="shared" si="3"/>
        <v>0</v>
      </c>
      <c r="J15" s="68">
        <f t="shared" si="3"/>
        <v>0</v>
      </c>
      <c r="K15" s="68">
        <f t="shared" si="3"/>
        <v>0</v>
      </c>
      <c r="L15" s="68">
        <f t="shared" si="3"/>
        <v>0</v>
      </c>
      <c r="M15" s="68">
        <f t="shared" si="3"/>
        <v>0</v>
      </c>
      <c r="N15" s="68">
        <f t="shared" si="3"/>
        <v>0</v>
      </c>
      <c r="O15" s="68">
        <f t="shared" si="3"/>
        <v>0</v>
      </c>
    </row>
    <row r="16" spans="1:15" ht="15">
      <c r="A16" s="35" t="s">
        <v>5</v>
      </c>
      <c r="B16" s="66">
        <v>0</v>
      </c>
      <c r="C16" s="43">
        <f t="shared" si="0"/>
        <v>0</v>
      </c>
      <c r="D16" s="68">
        <f t="shared" si="1"/>
        <v>0</v>
      </c>
      <c r="E16" s="68">
        <f t="shared" si="3"/>
        <v>0</v>
      </c>
      <c r="F16" s="68">
        <f t="shared" si="3"/>
        <v>0</v>
      </c>
      <c r="G16" s="68">
        <f t="shared" si="3"/>
        <v>0</v>
      </c>
      <c r="H16" s="68">
        <f t="shared" si="3"/>
        <v>0</v>
      </c>
      <c r="I16" s="68">
        <f t="shared" si="3"/>
        <v>0</v>
      </c>
      <c r="J16" s="68">
        <f t="shared" si="3"/>
        <v>0</v>
      </c>
      <c r="K16" s="68">
        <f t="shared" si="3"/>
        <v>0</v>
      </c>
      <c r="L16" s="68">
        <f t="shared" si="3"/>
        <v>0</v>
      </c>
      <c r="M16" s="68">
        <f t="shared" si="3"/>
        <v>0</v>
      </c>
      <c r="N16" s="68">
        <f t="shared" si="3"/>
        <v>0</v>
      </c>
      <c r="O16" s="68">
        <f t="shared" si="3"/>
        <v>0</v>
      </c>
    </row>
    <row r="17" spans="1:15" ht="15">
      <c r="A17" s="35" t="s">
        <v>6</v>
      </c>
      <c r="B17" s="66">
        <v>3000</v>
      </c>
      <c r="C17" s="43">
        <f t="shared" si="0"/>
        <v>3000</v>
      </c>
      <c r="D17" s="68">
        <f t="shared" si="1"/>
        <v>250</v>
      </c>
      <c r="E17" s="68">
        <f t="shared" si="3"/>
        <v>250</v>
      </c>
      <c r="F17" s="68">
        <f t="shared" si="3"/>
        <v>250</v>
      </c>
      <c r="G17" s="68">
        <f t="shared" si="3"/>
        <v>250</v>
      </c>
      <c r="H17" s="68">
        <f t="shared" si="3"/>
        <v>250</v>
      </c>
      <c r="I17" s="68">
        <f t="shared" si="3"/>
        <v>250</v>
      </c>
      <c r="J17" s="68">
        <f t="shared" si="3"/>
        <v>250</v>
      </c>
      <c r="K17" s="68">
        <f t="shared" si="3"/>
        <v>250</v>
      </c>
      <c r="L17" s="68">
        <f t="shared" si="3"/>
        <v>250</v>
      </c>
      <c r="M17" s="68">
        <f t="shared" si="3"/>
        <v>250</v>
      </c>
      <c r="N17" s="68">
        <f t="shared" si="3"/>
        <v>250</v>
      </c>
      <c r="O17" s="68">
        <f t="shared" si="3"/>
        <v>250</v>
      </c>
    </row>
    <row r="18" spans="1:15" ht="15">
      <c r="A18" s="35" t="s">
        <v>91</v>
      </c>
      <c r="B18" s="66">
        <v>3000</v>
      </c>
      <c r="C18" s="43">
        <f t="shared" si="0"/>
        <v>3000</v>
      </c>
      <c r="D18" s="68">
        <f t="shared" si="1"/>
        <v>250</v>
      </c>
      <c r="E18" s="68">
        <f t="shared" si="3"/>
        <v>250</v>
      </c>
      <c r="F18" s="68">
        <f t="shared" si="3"/>
        <v>250</v>
      </c>
      <c r="G18" s="68">
        <f t="shared" si="3"/>
        <v>250</v>
      </c>
      <c r="H18" s="68">
        <f t="shared" si="3"/>
        <v>250</v>
      </c>
      <c r="I18" s="68">
        <f t="shared" si="3"/>
        <v>250</v>
      </c>
      <c r="J18" s="68">
        <f t="shared" si="3"/>
        <v>250</v>
      </c>
      <c r="K18" s="68">
        <f t="shared" si="3"/>
        <v>250</v>
      </c>
      <c r="L18" s="68">
        <f t="shared" si="3"/>
        <v>250</v>
      </c>
      <c r="M18" s="68">
        <f t="shared" si="3"/>
        <v>250</v>
      </c>
      <c r="N18" s="68">
        <f t="shared" si="3"/>
        <v>250</v>
      </c>
      <c r="O18" s="68">
        <f t="shared" si="3"/>
        <v>250</v>
      </c>
    </row>
    <row r="19" spans="1:15" ht="15">
      <c r="A19" s="35" t="s">
        <v>7</v>
      </c>
      <c r="B19" s="66">
        <v>900</v>
      </c>
      <c r="C19" s="43">
        <f t="shared" si="0"/>
        <v>900</v>
      </c>
      <c r="D19" s="68">
        <f t="shared" si="1"/>
        <v>75</v>
      </c>
      <c r="E19" s="68">
        <f t="shared" si="3"/>
        <v>75</v>
      </c>
      <c r="F19" s="68">
        <f t="shared" si="3"/>
        <v>75</v>
      </c>
      <c r="G19" s="68">
        <f t="shared" si="3"/>
        <v>75</v>
      </c>
      <c r="H19" s="68">
        <f t="shared" si="3"/>
        <v>75</v>
      </c>
      <c r="I19" s="68">
        <f t="shared" si="3"/>
        <v>75</v>
      </c>
      <c r="J19" s="68">
        <f t="shared" si="3"/>
        <v>75</v>
      </c>
      <c r="K19" s="68">
        <f t="shared" si="3"/>
        <v>75</v>
      </c>
      <c r="L19" s="68">
        <f t="shared" si="3"/>
        <v>75</v>
      </c>
      <c r="M19" s="68">
        <f t="shared" si="3"/>
        <v>75</v>
      </c>
      <c r="N19" s="68">
        <f t="shared" si="3"/>
        <v>75</v>
      </c>
      <c r="O19" s="68">
        <f t="shared" si="3"/>
        <v>75</v>
      </c>
    </row>
    <row r="20" spans="1:15" ht="15">
      <c r="A20" s="35" t="s">
        <v>22</v>
      </c>
      <c r="B20" s="66">
        <v>2500</v>
      </c>
      <c r="C20" s="43">
        <f t="shared" si="0"/>
        <v>2500</v>
      </c>
      <c r="D20" s="68">
        <f t="shared" si="1"/>
        <v>208.33333333333334</v>
      </c>
      <c r="E20" s="68">
        <f t="shared" si="3"/>
        <v>208.33333333333334</v>
      </c>
      <c r="F20" s="68">
        <f t="shared" si="3"/>
        <v>208.33333333333334</v>
      </c>
      <c r="G20" s="68">
        <f t="shared" si="3"/>
        <v>208.33333333333334</v>
      </c>
      <c r="H20" s="68">
        <f t="shared" si="3"/>
        <v>208.33333333333334</v>
      </c>
      <c r="I20" s="68">
        <f t="shared" si="3"/>
        <v>208.33333333333334</v>
      </c>
      <c r="J20" s="68">
        <f t="shared" si="3"/>
        <v>208.33333333333334</v>
      </c>
      <c r="K20" s="68">
        <f t="shared" si="3"/>
        <v>208.33333333333334</v>
      </c>
      <c r="L20" s="68">
        <f t="shared" si="3"/>
        <v>208.33333333333334</v>
      </c>
      <c r="M20" s="68">
        <f t="shared" si="3"/>
        <v>208.33333333333334</v>
      </c>
      <c r="N20" s="68">
        <f t="shared" si="3"/>
        <v>208.33333333333334</v>
      </c>
      <c r="O20" s="68">
        <f t="shared" si="3"/>
        <v>208.33333333333334</v>
      </c>
    </row>
    <row r="21" spans="1:15" ht="30">
      <c r="A21" s="39" t="s">
        <v>67</v>
      </c>
      <c r="B21" s="66">
        <v>2500</v>
      </c>
      <c r="C21" s="43">
        <f t="shared" si="0"/>
        <v>2500</v>
      </c>
      <c r="D21" s="68">
        <f t="shared" si="1"/>
        <v>208.33333333333334</v>
      </c>
      <c r="E21" s="68">
        <f t="shared" si="3"/>
        <v>208.33333333333334</v>
      </c>
      <c r="F21" s="68">
        <f t="shared" si="3"/>
        <v>208.33333333333334</v>
      </c>
      <c r="G21" s="68">
        <f t="shared" si="3"/>
        <v>208.33333333333334</v>
      </c>
      <c r="H21" s="68">
        <f t="shared" si="3"/>
        <v>208.33333333333334</v>
      </c>
      <c r="I21" s="68">
        <f t="shared" si="3"/>
        <v>208.33333333333334</v>
      </c>
      <c r="J21" s="68">
        <f t="shared" si="3"/>
        <v>208.33333333333334</v>
      </c>
      <c r="K21" s="68">
        <f t="shared" si="3"/>
        <v>208.33333333333334</v>
      </c>
      <c r="L21" s="68">
        <f t="shared" si="3"/>
        <v>208.33333333333334</v>
      </c>
      <c r="M21" s="68">
        <f t="shared" si="3"/>
        <v>208.33333333333334</v>
      </c>
      <c r="N21" s="68">
        <f t="shared" si="3"/>
        <v>208.33333333333334</v>
      </c>
      <c r="O21" s="68">
        <f t="shared" si="3"/>
        <v>208.33333333333334</v>
      </c>
    </row>
    <row r="22" spans="1:15" ht="15">
      <c r="A22" s="40" t="s">
        <v>8</v>
      </c>
      <c r="B22" s="66"/>
      <c r="C22" s="43">
        <f t="shared" si="0"/>
        <v>0</v>
      </c>
      <c r="D22" s="68">
        <f t="shared" si="1"/>
        <v>0</v>
      </c>
      <c r="E22" s="68">
        <f t="shared" si="3"/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 t="shared" si="3"/>
        <v>0</v>
      </c>
      <c r="O22" s="68">
        <f t="shared" si="3"/>
        <v>0</v>
      </c>
    </row>
    <row r="23" spans="1:15" ht="15">
      <c r="A23" s="35" t="s">
        <v>9</v>
      </c>
      <c r="B23" s="66">
        <v>1800</v>
      </c>
      <c r="C23" s="43">
        <f t="shared" si="0"/>
        <v>1800</v>
      </c>
      <c r="D23" s="68">
        <f t="shared" si="1"/>
        <v>150</v>
      </c>
      <c r="E23" s="68">
        <f t="shared" si="3"/>
        <v>150</v>
      </c>
      <c r="F23" s="68">
        <f t="shared" si="3"/>
        <v>150</v>
      </c>
      <c r="G23" s="68">
        <f t="shared" si="3"/>
        <v>150</v>
      </c>
      <c r="H23" s="68">
        <f t="shared" si="3"/>
        <v>150</v>
      </c>
      <c r="I23" s="68">
        <f t="shared" si="3"/>
        <v>150</v>
      </c>
      <c r="J23" s="68">
        <f t="shared" si="3"/>
        <v>150</v>
      </c>
      <c r="K23" s="68">
        <f t="shared" si="3"/>
        <v>150</v>
      </c>
      <c r="L23" s="68">
        <f t="shared" si="3"/>
        <v>150</v>
      </c>
      <c r="M23" s="68">
        <f t="shared" si="3"/>
        <v>150</v>
      </c>
      <c r="N23" s="68">
        <f t="shared" si="3"/>
        <v>150</v>
      </c>
      <c r="O23" s="68">
        <f t="shared" si="3"/>
        <v>150</v>
      </c>
    </row>
    <row r="24" spans="1:15" ht="15">
      <c r="A24" s="35" t="s">
        <v>20</v>
      </c>
      <c r="B24" s="66"/>
      <c r="C24" s="43">
        <f t="shared" si="0"/>
        <v>0</v>
      </c>
      <c r="D24" s="68">
        <f t="shared" si="1"/>
        <v>0</v>
      </c>
      <c r="E24" s="68">
        <f t="shared" si="3"/>
        <v>0</v>
      </c>
      <c r="F24" s="68">
        <f t="shared" si="3"/>
        <v>0</v>
      </c>
      <c r="G24" s="68">
        <f t="shared" si="3"/>
        <v>0</v>
      </c>
      <c r="H24" s="68">
        <f t="shared" si="3"/>
        <v>0</v>
      </c>
      <c r="I24" s="68">
        <f t="shared" si="3"/>
        <v>0</v>
      </c>
      <c r="J24" s="68">
        <f t="shared" si="3"/>
        <v>0</v>
      </c>
      <c r="K24" s="68">
        <f t="shared" si="3"/>
        <v>0</v>
      </c>
      <c r="L24" s="68">
        <f t="shared" si="3"/>
        <v>0</v>
      </c>
      <c r="M24" s="68">
        <f t="shared" si="3"/>
        <v>0</v>
      </c>
      <c r="N24" s="68">
        <f t="shared" si="3"/>
        <v>0</v>
      </c>
      <c r="O24" s="68">
        <f t="shared" si="3"/>
        <v>0</v>
      </c>
    </row>
    <row r="25" spans="1:15" ht="15">
      <c r="A25" s="35" t="s">
        <v>21</v>
      </c>
      <c r="B25" s="66"/>
      <c r="C25" s="43">
        <f t="shared" si="0"/>
        <v>0</v>
      </c>
      <c r="D25" s="68">
        <f t="shared" si="1"/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68">
        <f t="shared" si="3"/>
        <v>0</v>
      </c>
    </row>
    <row r="26" spans="1:15" ht="15">
      <c r="A26" s="35" t="s">
        <v>10</v>
      </c>
      <c r="B26" s="66">
        <v>1200</v>
      </c>
      <c r="C26" s="43">
        <f t="shared" si="0"/>
        <v>1200</v>
      </c>
      <c r="D26" s="68">
        <f t="shared" si="1"/>
        <v>100</v>
      </c>
      <c r="E26" s="68">
        <f t="shared" si="3"/>
        <v>100</v>
      </c>
      <c r="F26" s="68">
        <f t="shared" si="3"/>
        <v>100</v>
      </c>
      <c r="G26" s="68">
        <f t="shared" si="3"/>
        <v>100</v>
      </c>
      <c r="H26" s="68">
        <f t="shared" si="3"/>
        <v>100</v>
      </c>
      <c r="I26" s="68">
        <f t="shared" si="3"/>
        <v>100</v>
      </c>
      <c r="J26" s="68">
        <f t="shared" si="3"/>
        <v>100</v>
      </c>
      <c r="K26" s="68">
        <f t="shared" si="3"/>
        <v>100</v>
      </c>
      <c r="L26" s="68">
        <f t="shared" si="3"/>
        <v>100</v>
      </c>
      <c r="M26" s="68">
        <f t="shared" si="3"/>
        <v>100</v>
      </c>
      <c r="N26" s="68">
        <f t="shared" si="3"/>
        <v>100</v>
      </c>
      <c r="O26" s="68">
        <f t="shared" si="3"/>
        <v>100</v>
      </c>
    </row>
    <row r="27" spans="1:15" ht="15">
      <c r="A27" s="35" t="s">
        <v>11</v>
      </c>
      <c r="B27" s="66"/>
      <c r="C27" s="43">
        <f t="shared" si="0"/>
        <v>0</v>
      </c>
      <c r="D27" s="68">
        <f t="shared" si="1"/>
        <v>0</v>
      </c>
      <c r="E27" s="68">
        <f t="shared" si="3"/>
        <v>0</v>
      </c>
      <c r="F27" s="68">
        <f t="shared" si="3"/>
        <v>0</v>
      </c>
      <c r="G27" s="68">
        <f t="shared" si="3"/>
        <v>0</v>
      </c>
      <c r="H27" s="68">
        <f t="shared" si="3"/>
        <v>0</v>
      </c>
      <c r="I27" s="68">
        <f t="shared" si="3"/>
        <v>0</v>
      </c>
      <c r="J27" s="68">
        <f t="shared" si="3"/>
        <v>0</v>
      </c>
      <c r="K27" s="68">
        <f t="shared" si="3"/>
        <v>0</v>
      </c>
      <c r="L27" s="68">
        <f t="shared" si="3"/>
        <v>0</v>
      </c>
      <c r="M27" s="68">
        <f t="shared" si="3"/>
        <v>0</v>
      </c>
      <c r="N27" s="68">
        <f t="shared" si="3"/>
        <v>0</v>
      </c>
      <c r="O27" s="68">
        <f t="shared" si="3"/>
        <v>0</v>
      </c>
    </row>
    <row r="28" spans="1:15" ht="15">
      <c r="A28" s="35" t="s">
        <v>12</v>
      </c>
      <c r="B28" s="66">
        <v>0</v>
      </c>
      <c r="C28" s="43">
        <f t="shared" si="0"/>
        <v>0</v>
      </c>
      <c r="D28" s="68">
        <f t="shared" si="1"/>
        <v>0</v>
      </c>
      <c r="E28" s="68">
        <f t="shared" si="3"/>
        <v>0</v>
      </c>
      <c r="F28" s="68">
        <f t="shared" si="3"/>
        <v>0</v>
      </c>
      <c r="G28" s="68">
        <f t="shared" si="3"/>
        <v>0</v>
      </c>
      <c r="H28" s="68">
        <f t="shared" si="3"/>
        <v>0</v>
      </c>
      <c r="I28" s="68">
        <f t="shared" si="3"/>
        <v>0</v>
      </c>
      <c r="J28" s="68">
        <f t="shared" si="3"/>
        <v>0</v>
      </c>
      <c r="K28" s="68">
        <f t="shared" si="3"/>
        <v>0</v>
      </c>
      <c r="L28" s="68">
        <f t="shared" si="3"/>
        <v>0</v>
      </c>
      <c r="M28" s="68">
        <f t="shared" si="3"/>
        <v>0</v>
      </c>
      <c r="N28" s="68">
        <f t="shared" si="3"/>
        <v>0</v>
      </c>
      <c r="O28" s="68">
        <f t="shared" si="3"/>
        <v>0</v>
      </c>
    </row>
    <row r="29" spans="1:15" ht="15">
      <c r="A29" s="35" t="s">
        <v>13</v>
      </c>
      <c r="B29" s="66">
        <v>0</v>
      </c>
      <c r="C29" s="43">
        <f t="shared" si="0"/>
        <v>0</v>
      </c>
      <c r="D29" s="68">
        <f t="shared" si="1"/>
        <v>0</v>
      </c>
      <c r="E29" s="68">
        <f t="shared" si="3"/>
        <v>0</v>
      </c>
      <c r="F29" s="68">
        <f t="shared" si="3"/>
        <v>0</v>
      </c>
      <c r="G29" s="68">
        <f t="shared" si="3"/>
        <v>0</v>
      </c>
      <c r="H29" s="68">
        <f t="shared" si="3"/>
        <v>0</v>
      </c>
      <c r="I29" s="68">
        <f t="shared" si="3"/>
        <v>0</v>
      </c>
      <c r="J29" s="68">
        <f t="shared" si="3"/>
        <v>0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0</v>
      </c>
      <c r="O29" s="68">
        <f t="shared" si="3"/>
        <v>0</v>
      </c>
    </row>
    <row r="30" spans="1:15" ht="15">
      <c r="A30" s="35" t="s">
        <v>14</v>
      </c>
      <c r="B30" s="66">
        <v>0</v>
      </c>
      <c r="C30" s="43">
        <f t="shared" si="0"/>
        <v>0</v>
      </c>
      <c r="D30" s="68">
        <f t="shared" si="1"/>
        <v>0</v>
      </c>
      <c r="E30" s="68">
        <f t="shared" si="3"/>
        <v>0</v>
      </c>
      <c r="F30" s="68">
        <f t="shared" si="3"/>
        <v>0</v>
      </c>
      <c r="G30" s="68">
        <f t="shared" si="3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 t="shared" si="3"/>
        <v>0</v>
      </c>
      <c r="O30" s="68">
        <f t="shared" si="3"/>
        <v>0</v>
      </c>
    </row>
    <row r="31" spans="1:15" ht="15">
      <c r="A31" s="35" t="s">
        <v>15</v>
      </c>
      <c r="B31" s="66">
        <v>3600</v>
      </c>
      <c r="C31" s="43">
        <f t="shared" si="0"/>
        <v>3600</v>
      </c>
      <c r="D31" s="68">
        <f t="shared" si="1"/>
        <v>300</v>
      </c>
      <c r="E31" s="68">
        <f aca="true" t="shared" si="4" ref="E31:O35">D31</f>
        <v>300</v>
      </c>
      <c r="F31" s="68">
        <f t="shared" si="4"/>
        <v>300</v>
      </c>
      <c r="G31" s="68">
        <f t="shared" si="4"/>
        <v>300</v>
      </c>
      <c r="H31" s="68">
        <f t="shared" si="4"/>
        <v>300</v>
      </c>
      <c r="I31" s="68">
        <f t="shared" si="4"/>
        <v>300</v>
      </c>
      <c r="J31" s="68">
        <f t="shared" si="4"/>
        <v>300</v>
      </c>
      <c r="K31" s="68">
        <f t="shared" si="4"/>
        <v>300</v>
      </c>
      <c r="L31" s="68">
        <f t="shared" si="4"/>
        <v>300</v>
      </c>
      <c r="M31" s="68">
        <f t="shared" si="4"/>
        <v>300</v>
      </c>
      <c r="N31" s="68">
        <f t="shared" si="4"/>
        <v>300</v>
      </c>
      <c r="O31" s="68">
        <f t="shared" si="4"/>
        <v>300</v>
      </c>
    </row>
    <row r="32" spans="1:15" ht="15">
      <c r="A32" s="35" t="s">
        <v>16</v>
      </c>
      <c r="B32" s="66"/>
      <c r="C32" s="43">
        <f t="shared" si="0"/>
        <v>0</v>
      </c>
      <c r="D32" s="68">
        <f t="shared" si="1"/>
        <v>0</v>
      </c>
      <c r="E32" s="68">
        <f t="shared" si="4"/>
        <v>0</v>
      </c>
      <c r="F32" s="68">
        <f t="shared" si="4"/>
        <v>0</v>
      </c>
      <c r="G32" s="68">
        <f t="shared" si="4"/>
        <v>0</v>
      </c>
      <c r="H32" s="68">
        <f t="shared" si="4"/>
        <v>0</v>
      </c>
      <c r="I32" s="68">
        <f t="shared" si="4"/>
        <v>0</v>
      </c>
      <c r="J32" s="68">
        <f t="shared" si="4"/>
        <v>0</v>
      </c>
      <c r="K32" s="68">
        <f t="shared" si="4"/>
        <v>0</v>
      </c>
      <c r="L32" s="68">
        <f t="shared" si="4"/>
        <v>0</v>
      </c>
      <c r="M32" s="68">
        <f t="shared" si="4"/>
        <v>0</v>
      </c>
      <c r="N32" s="68">
        <f t="shared" si="4"/>
        <v>0</v>
      </c>
      <c r="O32" s="68">
        <f t="shared" si="4"/>
        <v>0</v>
      </c>
    </row>
    <row r="33" spans="1:15" ht="15">
      <c r="A33" s="35" t="s">
        <v>17</v>
      </c>
      <c r="B33" s="66"/>
      <c r="C33" s="43">
        <f t="shared" si="0"/>
        <v>0</v>
      </c>
      <c r="D33" s="68">
        <f t="shared" si="1"/>
        <v>0</v>
      </c>
      <c r="E33" s="68">
        <f t="shared" si="4"/>
        <v>0</v>
      </c>
      <c r="F33" s="68">
        <f t="shared" si="4"/>
        <v>0</v>
      </c>
      <c r="G33" s="68">
        <f t="shared" si="4"/>
        <v>0</v>
      </c>
      <c r="H33" s="68">
        <f t="shared" si="4"/>
        <v>0</v>
      </c>
      <c r="I33" s="68">
        <f t="shared" si="4"/>
        <v>0</v>
      </c>
      <c r="J33" s="68">
        <f t="shared" si="4"/>
        <v>0</v>
      </c>
      <c r="K33" s="68">
        <f t="shared" si="4"/>
        <v>0</v>
      </c>
      <c r="L33" s="68">
        <f t="shared" si="4"/>
        <v>0</v>
      </c>
      <c r="M33" s="68">
        <f t="shared" si="4"/>
        <v>0</v>
      </c>
      <c r="N33" s="68">
        <f t="shared" si="4"/>
        <v>0</v>
      </c>
      <c r="O33" s="68">
        <f t="shared" si="4"/>
        <v>0</v>
      </c>
    </row>
    <row r="34" spans="1:15" ht="15">
      <c r="A34" s="35" t="s">
        <v>18</v>
      </c>
      <c r="B34" s="66"/>
      <c r="C34" s="43">
        <f t="shared" si="0"/>
        <v>0</v>
      </c>
      <c r="D34" s="68">
        <f t="shared" si="1"/>
        <v>0</v>
      </c>
      <c r="E34" s="68">
        <f t="shared" si="4"/>
        <v>0</v>
      </c>
      <c r="F34" s="68">
        <f t="shared" si="4"/>
        <v>0</v>
      </c>
      <c r="G34" s="68">
        <f t="shared" si="4"/>
        <v>0</v>
      </c>
      <c r="H34" s="68">
        <f t="shared" si="4"/>
        <v>0</v>
      </c>
      <c r="I34" s="68">
        <f t="shared" si="4"/>
        <v>0</v>
      </c>
      <c r="J34" s="68">
        <f t="shared" si="4"/>
        <v>0</v>
      </c>
      <c r="K34" s="68">
        <f t="shared" si="4"/>
        <v>0</v>
      </c>
      <c r="L34" s="68">
        <f t="shared" si="4"/>
        <v>0</v>
      </c>
      <c r="M34" s="68">
        <f t="shared" si="4"/>
        <v>0</v>
      </c>
      <c r="N34" s="68">
        <f t="shared" si="4"/>
        <v>0</v>
      </c>
      <c r="O34" s="68">
        <f t="shared" si="4"/>
        <v>0</v>
      </c>
    </row>
    <row r="35" spans="1:15" ht="15">
      <c r="A35" s="35" t="s">
        <v>78</v>
      </c>
      <c r="B35" s="66">
        <v>1500</v>
      </c>
      <c r="C35" s="43">
        <f t="shared" si="0"/>
        <v>1500</v>
      </c>
      <c r="D35" s="68">
        <f t="shared" si="1"/>
        <v>125</v>
      </c>
      <c r="E35" s="68">
        <f t="shared" si="4"/>
        <v>125</v>
      </c>
      <c r="F35" s="68">
        <f t="shared" si="4"/>
        <v>125</v>
      </c>
      <c r="G35" s="68">
        <f t="shared" si="4"/>
        <v>125</v>
      </c>
      <c r="H35" s="68">
        <f t="shared" si="4"/>
        <v>125</v>
      </c>
      <c r="I35" s="68">
        <f t="shared" si="4"/>
        <v>125</v>
      </c>
      <c r="J35" s="68">
        <f t="shared" si="4"/>
        <v>125</v>
      </c>
      <c r="K35" s="68">
        <f t="shared" si="4"/>
        <v>125</v>
      </c>
      <c r="L35" s="68">
        <f t="shared" si="4"/>
        <v>125</v>
      </c>
      <c r="M35" s="68">
        <f t="shared" si="4"/>
        <v>125</v>
      </c>
      <c r="N35" s="68">
        <f t="shared" si="4"/>
        <v>125</v>
      </c>
      <c r="O35" s="68">
        <f t="shared" si="4"/>
        <v>125</v>
      </c>
    </row>
    <row r="36" spans="2:15" ht="15" thickBot="1">
      <c r="B36" s="69">
        <f>SUM(B14:B35)</f>
        <v>20000</v>
      </c>
      <c r="C36" s="44">
        <f>SUM(C14:C35)</f>
        <v>20000</v>
      </c>
      <c r="D36" s="69">
        <f aca="true" t="shared" si="5" ref="D36:O36">SUM(D14:D35)</f>
        <v>1666.6666666666667</v>
      </c>
      <c r="E36" s="69">
        <f t="shared" si="5"/>
        <v>1666.6666666666667</v>
      </c>
      <c r="F36" s="69">
        <f t="shared" si="5"/>
        <v>1666.6666666666667</v>
      </c>
      <c r="G36" s="69">
        <f t="shared" si="5"/>
        <v>1666.6666666666667</v>
      </c>
      <c r="H36" s="69">
        <f t="shared" si="5"/>
        <v>1666.6666666666667</v>
      </c>
      <c r="I36" s="69">
        <f t="shared" si="5"/>
        <v>1666.6666666666667</v>
      </c>
      <c r="J36" s="69">
        <f t="shared" si="5"/>
        <v>1666.6666666666667</v>
      </c>
      <c r="K36" s="69">
        <f t="shared" si="5"/>
        <v>1666.6666666666667</v>
      </c>
      <c r="L36" s="69">
        <f t="shared" si="5"/>
        <v>1666.6666666666667</v>
      </c>
      <c r="M36" s="69">
        <f t="shared" si="5"/>
        <v>1666.6666666666667</v>
      </c>
      <c r="N36" s="69">
        <f t="shared" si="5"/>
        <v>1666.6666666666667</v>
      </c>
      <c r="O36" s="69">
        <f t="shared" si="5"/>
        <v>1666.6666666666667</v>
      </c>
    </row>
    <row r="37" spans="2:15" ht="15" thickTop="1">
      <c r="B37" s="72"/>
      <c r="C37" s="45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70"/>
      <c r="O37" s="70"/>
    </row>
    <row r="38" spans="1:15" ht="15">
      <c r="A38" s="35" t="s">
        <v>23</v>
      </c>
      <c r="B38" s="42">
        <f>+H7</f>
        <v>0</v>
      </c>
      <c r="C38" s="43">
        <f>SUM(D38:O38)</f>
        <v>0</v>
      </c>
      <c r="D38" s="68">
        <f>B38/12</f>
        <v>0</v>
      </c>
      <c r="E38" s="68">
        <f aca="true" t="shared" si="6" ref="E38:O39">+D38</f>
        <v>0</v>
      </c>
      <c r="F38" s="68">
        <f t="shared" si="6"/>
        <v>0</v>
      </c>
      <c r="G38" s="68">
        <f t="shared" si="6"/>
        <v>0</v>
      </c>
      <c r="H38" s="68">
        <f t="shared" si="6"/>
        <v>0</v>
      </c>
      <c r="I38" s="68">
        <f t="shared" si="6"/>
        <v>0</v>
      </c>
      <c r="J38" s="68">
        <f t="shared" si="6"/>
        <v>0</v>
      </c>
      <c r="K38" s="68">
        <f t="shared" si="6"/>
        <v>0</v>
      </c>
      <c r="L38" s="68">
        <f t="shared" si="6"/>
        <v>0</v>
      </c>
      <c r="M38" s="68">
        <f t="shared" si="6"/>
        <v>0</v>
      </c>
      <c r="N38" s="68">
        <f t="shared" si="6"/>
        <v>0</v>
      </c>
      <c r="O38" s="68">
        <f t="shared" si="6"/>
        <v>0</v>
      </c>
    </row>
    <row r="39" spans="1:15" ht="15">
      <c r="A39" s="35" t="s">
        <v>24</v>
      </c>
      <c r="B39" s="72">
        <f>+B38*0.1</f>
        <v>0</v>
      </c>
      <c r="C39" s="43">
        <f>SUM(D39:O39)</f>
        <v>0</v>
      </c>
      <c r="D39" s="68">
        <f>B39/12</f>
        <v>0</v>
      </c>
      <c r="E39" s="68">
        <f t="shared" si="6"/>
        <v>0</v>
      </c>
      <c r="F39" s="68">
        <f t="shared" si="6"/>
        <v>0</v>
      </c>
      <c r="G39" s="68">
        <f t="shared" si="6"/>
        <v>0</v>
      </c>
      <c r="H39" s="68">
        <f t="shared" si="6"/>
        <v>0</v>
      </c>
      <c r="I39" s="68">
        <f t="shared" si="6"/>
        <v>0</v>
      </c>
      <c r="J39" s="68">
        <f t="shared" si="6"/>
        <v>0</v>
      </c>
      <c r="K39" s="68">
        <f t="shared" si="6"/>
        <v>0</v>
      </c>
      <c r="L39" s="68">
        <f t="shared" si="6"/>
        <v>0</v>
      </c>
      <c r="M39" s="68">
        <f t="shared" si="6"/>
        <v>0</v>
      </c>
      <c r="N39" s="68">
        <f t="shared" si="6"/>
        <v>0</v>
      </c>
      <c r="O39" s="68">
        <f t="shared" si="6"/>
        <v>0</v>
      </c>
    </row>
    <row r="40" spans="2:15" ht="15">
      <c r="B40" s="72"/>
      <c r="C40" s="45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0"/>
      <c r="O40" s="70"/>
    </row>
    <row r="41" spans="1:15" s="40" customFormat="1" ht="15" thickBot="1">
      <c r="A41" s="40" t="s">
        <v>25</v>
      </c>
      <c r="B41" s="71">
        <f>SUM(B36:B40)</f>
        <v>20000</v>
      </c>
      <c r="C41" s="46">
        <f>SUM(C36:C40)</f>
        <v>20000</v>
      </c>
      <c r="D41" s="71">
        <f aca="true" t="shared" si="7" ref="D41:O41">SUM(D36:D40)</f>
        <v>1666.6666666666667</v>
      </c>
      <c r="E41" s="71">
        <f t="shared" si="7"/>
        <v>1666.6666666666667</v>
      </c>
      <c r="F41" s="71">
        <f t="shared" si="7"/>
        <v>1666.6666666666667</v>
      </c>
      <c r="G41" s="71">
        <f t="shared" si="7"/>
        <v>1666.6666666666667</v>
      </c>
      <c r="H41" s="71">
        <f t="shared" si="7"/>
        <v>1666.6666666666667</v>
      </c>
      <c r="I41" s="71">
        <f t="shared" si="7"/>
        <v>1666.6666666666667</v>
      </c>
      <c r="J41" s="71">
        <f t="shared" si="7"/>
        <v>1666.6666666666667</v>
      </c>
      <c r="K41" s="71">
        <f t="shared" si="7"/>
        <v>1666.6666666666667</v>
      </c>
      <c r="L41" s="71">
        <f t="shared" si="7"/>
        <v>1666.6666666666667</v>
      </c>
      <c r="M41" s="71">
        <f t="shared" si="7"/>
        <v>1666.6666666666667</v>
      </c>
      <c r="N41" s="71">
        <f t="shared" si="7"/>
        <v>1666.6666666666667</v>
      </c>
      <c r="O41" s="71">
        <f t="shared" si="7"/>
        <v>1666.6666666666667</v>
      </c>
    </row>
    <row r="42" ht="15" thickTop="1"/>
  </sheetData>
  <sheetProtection/>
  <mergeCells count="7">
    <mergeCell ref="A3:B3"/>
    <mergeCell ref="G3:I5"/>
    <mergeCell ref="A7:B7"/>
    <mergeCell ref="A9:B9"/>
    <mergeCell ref="C7:D9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E20" sqref="E20"/>
    </sheetView>
  </sheetViews>
  <sheetFormatPr defaultColWidth="8.7109375" defaultRowHeight="15"/>
  <cols>
    <col min="1" max="1" width="25.00390625" style="9" customWidth="1"/>
    <col min="2" max="7" width="12.57421875" style="9" customWidth="1"/>
    <col min="8" max="9" width="12.57421875" style="22" customWidth="1"/>
    <col min="10" max="14" width="12.57421875" style="9" customWidth="1"/>
    <col min="15" max="16384" width="8.7109375" style="9" customWidth="1"/>
  </cols>
  <sheetData>
    <row r="1" spans="1:9" s="20" customFormat="1" ht="62.25">
      <c r="A1" s="10" t="s">
        <v>26</v>
      </c>
      <c r="B1" s="11" t="s">
        <v>49</v>
      </c>
      <c r="C1" s="11" t="s">
        <v>46</v>
      </c>
      <c r="D1" s="13" t="s">
        <v>47</v>
      </c>
      <c r="E1" s="13" t="s">
        <v>48</v>
      </c>
      <c r="F1" s="13" t="s">
        <v>45</v>
      </c>
      <c r="H1" s="21" t="s">
        <v>74</v>
      </c>
      <c r="I1" s="21" t="s">
        <v>69</v>
      </c>
    </row>
    <row r="2" spans="2:6" ht="15">
      <c r="B2" s="22"/>
      <c r="C2" s="22"/>
      <c r="D2" s="23"/>
      <c r="E2" s="23"/>
      <c r="F2" s="23"/>
    </row>
    <row r="3" spans="1:9" ht="15">
      <c r="A3" s="9" t="s">
        <v>81</v>
      </c>
      <c r="B3" s="80">
        <f>+C3/C$8</f>
        <v>0.5002501250625313</v>
      </c>
      <c r="C3" s="81">
        <f>+E3*D3</f>
        <v>60000</v>
      </c>
      <c r="D3" s="63">
        <v>1</v>
      </c>
      <c r="E3" s="74">
        <f>+N34</f>
        <v>60000</v>
      </c>
      <c r="F3" s="74">
        <f>+E3/12</f>
        <v>5000</v>
      </c>
      <c r="H3" s="65">
        <v>500</v>
      </c>
      <c r="I3" s="81">
        <f>+N26</f>
        <v>120</v>
      </c>
    </row>
    <row r="4" spans="1:9" ht="15">
      <c r="A4" s="9" t="s">
        <v>82</v>
      </c>
      <c r="B4" s="80">
        <f>+C4/C$8</f>
        <v>0.3016508254127064</v>
      </c>
      <c r="C4" s="81">
        <f>+E4*D4</f>
        <v>36180</v>
      </c>
      <c r="D4" s="63">
        <v>0.67</v>
      </c>
      <c r="E4" s="74">
        <f>+N35</f>
        <v>54000</v>
      </c>
      <c r="F4" s="74">
        <f>+E4/12</f>
        <v>4500</v>
      </c>
      <c r="H4" s="65">
        <v>500</v>
      </c>
      <c r="I4" s="81">
        <f>+N27</f>
        <v>108</v>
      </c>
    </row>
    <row r="5" spans="1:9" ht="15">
      <c r="A5" s="9" t="s">
        <v>83</v>
      </c>
      <c r="B5" s="80">
        <f>+C5/C$8</f>
        <v>0.19809904952476237</v>
      </c>
      <c r="C5" s="81">
        <f>+E5*D5</f>
        <v>23760</v>
      </c>
      <c r="D5" s="63">
        <v>0.33</v>
      </c>
      <c r="E5" s="74">
        <f>+N36</f>
        <v>72000</v>
      </c>
      <c r="F5" s="74">
        <f>+E5/12</f>
        <v>6000</v>
      </c>
      <c r="H5" s="65">
        <v>1000</v>
      </c>
      <c r="I5" s="81">
        <f>+N28</f>
        <v>72</v>
      </c>
    </row>
    <row r="6" spans="1:9" ht="15">
      <c r="A6" s="9" t="s">
        <v>53</v>
      </c>
      <c r="B6" s="80">
        <f>+C6/C$8</f>
        <v>0</v>
      </c>
      <c r="C6" s="81">
        <f>+E6*D6</f>
        <v>0</v>
      </c>
      <c r="D6" s="63">
        <v>0</v>
      </c>
      <c r="E6" s="74">
        <f>+N37</f>
        <v>0</v>
      </c>
      <c r="F6" s="74">
        <f>+E6/12</f>
        <v>0</v>
      </c>
      <c r="H6" s="65">
        <v>0</v>
      </c>
      <c r="I6" s="81">
        <f>+N29</f>
        <v>0</v>
      </c>
    </row>
    <row r="7" spans="1:9" ht="15">
      <c r="A7" s="9" t="s">
        <v>54</v>
      </c>
      <c r="B7" s="80">
        <f>+C7/C$8</f>
        <v>0</v>
      </c>
      <c r="C7" s="81">
        <f>+E7*D7</f>
        <v>0</v>
      </c>
      <c r="D7" s="63">
        <v>0</v>
      </c>
      <c r="E7" s="74">
        <f>+N38</f>
        <v>0</v>
      </c>
      <c r="F7" s="74">
        <f>+E7/12</f>
        <v>0</v>
      </c>
      <c r="H7" s="65">
        <v>0</v>
      </c>
      <c r="I7" s="81">
        <f>+N30</f>
        <v>0</v>
      </c>
    </row>
    <row r="8" spans="2:8" ht="15.75" thickBot="1">
      <c r="B8" s="49">
        <f>SUM(B3:B7)</f>
        <v>1</v>
      </c>
      <c r="C8" s="50">
        <f>SUM(C3:C7)</f>
        <v>119940</v>
      </c>
      <c r="D8" s="64"/>
      <c r="E8" s="79">
        <f>SUM(E3:E7)</f>
        <v>186000</v>
      </c>
      <c r="F8" s="79">
        <f>SUM(F3:F7)</f>
        <v>15500</v>
      </c>
      <c r="H8" s="65"/>
    </row>
    <row r="9" ht="15.75" thickTop="1"/>
    <row r="10" spans="1:4" ht="15">
      <c r="A10" s="77" t="s">
        <v>73</v>
      </c>
      <c r="B10" s="75"/>
      <c r="C10" s="78">
        <f>+'Profit-Loss'!B40</f>
        <v>130000</v>
      </c>
      <c r="D10" s="27"/>
    </row>
    <row r="13" spans="1:5" ht="15">
      <c r="A13" s="9" t="s">
        <v>57</v>
      </c>
      <c r="E13" s="74">
        <f>+E3-C3</f>
        <v>0</v>
      </c>
    </row>
    <row r="14" spans="1:5" ht="15">
      <c r="A14" s="9" t="s">
        <v>58</v>
      </c>
      <c r="E14" s="74">
        <f>+E4-C4</f>
        <v>17820</v>
      </c>
    </row>
    <row r="15" spans="1:5" ht="15">
      <c r="A15" s="9" t="s">
        <v>59</v>
      </c>
      <c r="E15" s="74">
        <f>+E5-C5</f>
        <v>48240</v>
      </c>
    </row>
    <row r="16" spans="1:5" ht="15">
      <c r="A16" s="9" t="s">
        <v>60</v>
      </c>
      <c r="E16" s="74">
        <f>+E6-C6</f>
        <v>0</v>
      </c>
    </row>
    <row r="17" spans="1:5" ht="15">
      <c r="A17" s="9" t="s">
        <v>61</v>
      </c>
      <c r="E17" s="74">
        <f>+E7-C7</f>
        <v>0</v>
      </c>
    </row>
    <row r="18" ht="15">
      <c r="E18" s="75"/>
    </row>
    <row r="19" spans="1:9" s="24" customFormat="1" ht="15.75" thickBot="1">
      <c r="A19" s="24" t="s">
        <v>62</v>
      </c>
      <c r="E19" s="76">
        <f>SUM(E13:E18)</f>
        <v>66060</v>
      </c>
      <c r="H19" s="25"/>
      <c r="I19" s="25"/>
    </row>
    <row r="20" spans="1:5" ht="15.75" thickTop="1">
      <c r="A20" s="9" t="s">
        <v>63</v>
      </c>
      <c r="E20" s="48">
        <f>+E8-E19</f>
        <v>119940</v>
      </c>
    </row>
    <row r="24" spans="1:14" ht="15">
      <c r="A24" s="10" t="s">
        <v>70</v>
      </c>
      <c r="B24" s="9" t="s">
        <v>31</v>
      </c>
      <c r="C24" s="9" t="s">
        <v>32</v>
      </c>
      <c r="D24" s="9" t="s">
        <v>33</v>
      </c>
      <c r="E24" s="9" t="s">
        <v>34</v>
      </c>
      <c r="F24" s="9" t="s">
        <v>35</v>
      </c>
      <c r="G24" s="9" t="s">
        <v>36</v>
      </c>
      <c r="H24" s="22" t="s">
        <v>37</v>
      </c>
      <c r="I24" s="22" t="s">
        <v>38</v>
      </c>
      <c r="J24" s="9" t="s">
        <v>39</v>
      </c>
      <c r="K24" s="9" t="s">
        <v>40</v>
      </c>
      <c r="L24" s="9" t="s">
        <v>41</v>
      </c>
      <c r="M24" s="9" t="s">
        <v>42</v>
      </c>
      <c r="N24" s="9" t="s">
        <v>64</v>
      </c>
    </row>
    <row r="26" spans="1:14" ht="15">
      <c r="A26" s="9" t="str">
        <f>+A3</f>
        <v>Service - Self</v>
      </c>
      <c r="B26" s="65">
        <v>10</v>
      </c>
      <c r="C26" s="65">
        <v>10</v>
      </c>
      <c r="D26" s="65">
        <v>10</v>
      </c>
      <c r="E26" s="65">
        <v>10</v>
      </c>
      <c r="F26" s="65">
        <v>10</v>
      </c>
      <c r="G26" s="65">
        <v>10</v>
      </c>
      <c r="H26" s="65">
        <v>10</v>
      </c>
      <c r="I26" s="65">
        <v>10</v>
      </c>
      <c r="J26" s="65">
        <v>10</v>
      </c>
      <c r="K26" s="65">
        <v>10</v>
      </c>
      <c r="L26" s="65">
        <v>10</v>
      </c>
      <c r="M26" s="65">
        <v>10</v>
      </c>
      <c r="N26" s="22">
        <f>SUM(B26:M26)</f>
        <v>120</v>
      </c>
    </row>
    <row r="27" spans="1:14" ht="15">
      <c r="A27" s="9" t="str">
        <f>+A4</f>
        <v>Service Staff</v>
      </c>
      <c r="B27" s="65">
        <v>9</v>
      </c>
      <c r="C27" s="65">
        <v>9</v>
      </c>
      <c r="D27" s="65">
        <v>9</v>
      </c>
      <c r="E27" s="65">
        <v>9</v>
      </c>
      <c r="F27" s="65">
        <v>9</v>
      </c>
      <c r="G27" s="65">
        <v>9</v>
      </c>
      <c r="H27" s="65">
        <v>9</v>
      </c>
      <c r="I27" s="65">
        <v>9</v>
      </c>
      <c r="J27" s="65">
        <v>9</v>
      </c>
      <c r="K27" s="65">
        <v>9</v>
      </c>
      <c r="L27" s="65">
        <v>9</v>
      </c>
      <c r="M27" s="65">
        <v>9</v>
      </c>
      <c r="N27" s="22">
        <f>SUM(B27:M27)</f>
        <v>108</v>
      </c>
    </row>
    <row r="28" spans="1:14" ht="15">
      <c r="A28" s="9" t="str">
        <f>+A5</f>
        <v>Typical Products</v>
      </c>
      <c r="B28" s="65">
        <v>6</v>
      </c>
      <c r="C28" s="65">
        <v>6</v>
      </c>
      <c r="D28" s="65">
        <v>6</v>
      </c>
      <c r="E28" s="65">
        <v>6</v>
      </c>
      <c r="F28" s="65">
        <v>6</v>
      </c>
      <c r="G28" s="65">
        <v>6</v>
      </c>
      <c r="H28" s="65">
        <v>6</v>
      </c>
      <c r="I28" s="65">
        <v>6</v>
      </c>
      <c r="J28" s="65">
        <v>6</v>
      </c>
      <c r="K28" s="65">
        <v>6</v>
      </c>
      <c r="L28" s="65">
        <v>6</v>
      </c>
      <c r="M28" s="65">
        <v>6</v>
      </c>
      <c r="N28" s="22">
        <f>SUM(B28:M28)</f>
        <v>72</v>
      </c>
    </row>
    <row r="29" spans="1:14" ht="15">
      <c r="A29" s="9" t="str">
        <f>+A6</f>
        <v>Item 4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22">
        <f>SUM(B29:M29)</f>
        <v>0</v>
      </c>
    </row>
    <row r="30" spans="1:14" ht="15">
      <c r="A30" s="9" t="s">
        <v>54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26">
        <f>SUM(B30:M30)</f>
        <v>0</v>
      </c>
    </row>
    <row r="32" spans="2:13" ht="15">
      <c r="B32" s="9" t="s">
        <v>31</v>
      </c>
      <c r="C32" s="9" t="s">
        <v>32</v>
      </c>
      <c r="D32" s="9" t="s">
        <v>33</v>
      </c>
      <c r="E32" s="9" t="s">
        <v>34</v>
      </c>
      <c r="F32" s="9" t="s">
        <v>35</v>
      </c>
      <c r="G32" s="9" t="s">
        <v>36</v>
      </c>
      <c r="H32" s="22" t="s">
        <v>37</v>
      </c>
      <c r="I32" s="22" t="s">
        <v>38</v>
      </c>
      <c r="J32" s="9" t="s">
        <v>39</v>
      </c>
      <c r="K32" s="9" t="s">
        <v>40</v>
      </c>
      <c r="L32" s="9" t="s">
        <v>41</v>
      </c>
      <c r="M32" s="9" t="s">
        <v>42</v>
      </c>
    </row>
    <row r="33" spans="1:9" s="20" customFormat="1" ht="15">
      <c r="A33" s="20" t="s">
        <v>71</v>
      </c>
      <c r="H33" s="21"/>
      <c r="I33" s="21"/>
    </row>
    <row r="34" spans="1:14" ht="15">
      <c r="A34" s="9" t="str">
        <f>+A26</f>
        <v>Service - Self</v>
      </c>
      <c r="B34" s="82">
        <f>+B26*$H3</f>
        <v>5000</v>
      </c>
      <c r="C34" s="82">
        <f aca="true" t="shared" si="0" ref="C34:M34">+C26*$H3</f>
        <v>5000</v>
      </c>
      <c r="D34" s="82">
        <f t="shared" si="0"/>
        <v>5000</v>
      </c>
      <c r="E34" s="82">
        <f t="shared" si="0"/>
        <v>5000</v>
      </c>
      <c r="F34" s="82">
        <f t="shared" si="0"/>
        <v>5000</v>
      </c>
      <c r="G34" s="82">
        <f t="shared" si="0"/>
        <v>5000</v>
      </c>
      <c r="H34" s="82">
        <f t="shared" si="0"/>
        <v>5000</v>
      </c>
      <c r="I34" s="82">
        <f t="shared" si="0"/>
        <v>5000</v>
      </c>
      <c r="J34" s="82">
        <f t="shared" si="0"/>
        <v>5000</v>
      </c>
      <c r="K34" s="82">
        <f t="shared" si="0"/>
        <v>5000</v>
      </c>
      <c r="L34" s="82">
        <f t="shared" si="0"/>
        <v>5000</v>
      </c>
      <c r="M34" s="82">
        <f t="shared" si="0"/>
        <v>5000</v>
      </c>
      <c r="N34" s="82">
        <f>SUM(B34:M34)</f>
        <v>60000</v>
      </c>
    </row>
    <row r="35" spans="1:14" ht="15">
      <c r="A35" s="9" t="str">
        <f>+A27</f>
        <v>Service Staff</v>
      </c>
      <c r="B35" s="82">
        <f>+B27*$H4</f>
        <v>4500</v>
      </c>
      <c r="C35" s="82">
        <f aca="true" t="shared" si="1" ref="C35:M35">+C27*$H4</f>
        <v>4500</v>
      </c>
      <c r="D35" s="82">
        <f t="shared" si="1"/>
        <v>4500</v>
      </c>
      <c r="E35" s="82">
        <f t="shared" si="1"/>
        <v>4500</v>
      </c>
      <c r="F35" s="82">
        <f t="shared" si="1"/>
        <v>4500</v>
      </c>
      <c r="G35" s="82">
        <f t="shared" si="1"/>
        <v>4500</v>
      </c>
      <c r="H35" s="82">
        <f t="shared" si="1"/>
        <v>4500</v>
      </c>
      <c r="I35" s="82">
        <f t="shared" si="1"/>
        <v>4500</v>
      </c>
      <c r="J35" s="82">
        <f t="shared" si="1"/>
        <v>4500</v>
      </c>
      <c r="K35" s="82">
        <f t="shared" si="1"/>
        <v>4500</v>
      </c>
      <c r="L35" s="82">
        <f t="shared" si="1"/>
        <v>4500</v>
      </c>
      <c r="M35" s="82">
        <f t="shared" si="1"/>
        <v>4500</v>
      </c>
      <c r="N35" s="82">
        <f>SUM(B35:M35)</f>
        <v>54000</v>
      </c>
    </row>
    <row r="36" spans="1:14" ht="15">
      <c r="A36" s="9" t="str">
        <f>+A28</f>
        <v>Typical Products</v>
      </c>
      <c r="B36" s="82">
        <f>+B28*$H5</f>
        <v>6000</v>
      </c>
      <c r="C36" s="82">
        <f aca="true" t="shared" si="2" ref="C36:M36">+C28*$H5</f>
        <v>6000</v>
      </c>
      <c r="D36" s="82">
        <f t="shared" si="2"/>
        <v>6000</v>
      </c>
      <c r="E36" s="82">
        <f t="shared" si="2"/>
        <v>6000</v>
      </c>
      <c r="F36" s="82">
        <f t="shared" si="2"/>
        <v>6000</v>
      </c>
      <c r="G36" s="82">
        <f t="shared" si="2"/>
        <v>6000</v>
      </c>
      <c r="H36" s="82">
        <f t="shared" si="2"/>
        <v>6000</v>
      </c>
      <c r="I36" s="82">
        <f t="shared" si="2"/>
        <v>6000</v>
      </c>
      <c r="J36" s="82">
        <f t="shared" si="2"/>
        <v>6000</v>
      </c>
      <c r="K36" s="82">
        <f t="shared" si="2"/>
        <v>6000</v>
      </c>
      <c r="L36" s="82">
        <f t="shared" si="2"/>
        <v>6000</v>
      </c>
      <c r="M36" s="82">
        <f t="shared" si="2"/>
        <v>6000</v>
      </c>
      <c r="N36" s="82">
        <f>SUM(B36:M36)</f>
        <v>72000</v>
      </c>
    </row>
    <row r="37" spans="1:14" ht="15">
      <c r="A37" s="9" t="str">
        <f>+A29</f>
        <v>Item 4</v>
      </c>
      <c r="B37" s="82">
        <f>+B29*$H6</f>
        <v>0</v>
      </c>
      <c r="C37" s="82">
        <f aca="true" t="shared" si="3" ref="C37:M37">+C29*$H6</f>
        <v>0</v>
      </c>
      <c r="D37" s="82">
        <f t="shared" si="3"/>
        <v>0</v>
      </c>
      <c r="E37" s="82">
        <f t="shared" si="3"/>
        <v>0</v>
      </c>
      <c r="F37" s="82">
        <f t="shared" si="3"/>
        <v>0</v>
      </c>
      <c r="G37" s="82">
        <f t="shared" si="3"/>
        <v>0</v>
      </c>
      <c r="H37" s="82">
        <f t="shared" si="3"/>
        <v>0</v>
      </c>
      <c r="I37" s="82">
        <f t="shared" si="3"/>
        <v>0</v>
      </c>
      <c r="J37" s="82">
        <f t="shared" si="3"/>
        <v>0</v>
      </c>
      <c r="K37" s="82">
        <f t="shared" si="3"/>
        <v>0</v>
      </c>
      <c r="L37" s="82">
        <f t="shared" si="3"/>
        <v>0</v>
      </c>
      <c r="M37" s="82">
        <f t="shared" si="3"/>
        <v>0</v>
      </c>
      <c r="N37" s="82">
        <f>SUM(B37:M37)</f>
        <v>0</v>
      </c>
    </row>
    <row r="38" spans="1:14" ht="15">
      <c r="A38" s="9" t="str">
        <f>+A30</f>
        <v>Item 5</v>
      </c>
      <c r="B38" s="82">
        <f>+B30*$H7</f>
        <v>0</v>
      </c>
      <c r="C38" s="82">
        <f aca="true" t="shared" si="4" ref="C38:M38">+C30*$H7</f>
        <v>0</v>
      </c>
      <c r="D38" s="82">
        <f t="shared" si="4"/>
        <v>0</v>
      </c>
      <c r="E38" s="82">
        <f t="shared" si="4"/>
        <v>0</v>
      </c>
      <c r="F38" s="82">
        <f t="shared" si="4"/>
        <v>0</v>
      </c>
      <c r="G38" s="82">
        <f t="shared" si="4"/>
        <v>0</v>
      </c>
      <c r="H38" s="82">
        <f t="shared" si="4"/>
        <v>0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>SUM(B38:M38)</f>
        <v>0</v>
      </c>
    </row>
    <row r="39" spans="2:14" ht="15">
      <c r="B39" s="75"/>
      <c r="C39" s="75"/>
      <c r="D39" s="75"/>
      <c r="E39" s="75"/>
      <c r="F39" s="75"/>
      <c r="G39" s="75"/>
      <c r="H39" s="81"/>
      <c r="I39" s="81"/>
      <c r="J39" s="75"/>
      <c r="K39" s="75"/>
      <c r="L39" s="75"/>
      <c r="M39" s="75"/>
      <c r="N39" s="75"/>
    </row>
    <row r="40" spans="1:14" ht="15">
      <c r="A40" s="9" t="s">
        <v>55</v>
      </c>
      <c r="B40" s="83">
        <f>SUM(B34:B39)</f>
        <v>15500</v>
      </c>
      <c r="C40" s="83">
        <f aca="true" t="shared" si="5" ref="C40:N40">SUM(C34:C39)</f>
        <v>15500</v>
      </c>
      <c r="D40" s="83">
        <f t="shared" si="5"/>
        <v>15500</v>
      </c>
      <c r="E40" s="83">
        <f t="shared" si="5"/>
        <v>15500</v>
      </c>
      <c r="F40" s="83">
        <f t="shared" si="5"/>
        <v>15500</v>
      </c>
      <c r="G40" s="83">
        <f t="shared" si="5"/>
        <v>15500</v>
      </c>
      <c r="H40" s="83">
        <f t="shared" si="5"/>
        <v>15500</v>
      </c>
      <c r="I40" s="83">
        <f t="shared" si="5"/>
        <v>15500</v>
      </c>
      <c r="J40" s="83">
        <f t="shared" si="5"/>
        <v>15500</v>
      </c>
      <c r="K40" s="83">
        <f t="shared" si="5"/>
        <v>15500</v>
      </c>
      <c r="L40" s="83">
        <f t="shared" si="5"/>
        <v>15500</v>
      </c>
      <c r="M40" s="83">
        <f t="shared" si="5"/>
        <v>15500</v>
      </c>
      <c r="N40" s="83">
        <f t="shared" si="5"/>
        <v>186000</v>
      </c>
    </row>
    <row r="46" spans="2:13" ht="15">
      <c r="B46" s="9" t="s">
        <v>31</v>
      </c>
      <c r="C46" s="9" t="s">
        <v>32</v>
      </c>
      <c r="D46" s="9" t="s">
        <v>33</v>
      </c>
      <c r="E46" s="9" t="s">
        <v>34</v>
      </c>
      <c r="F46" s="9" t="s">
        <v>35</v>
      </c>
      <c r="G46" s="9" t="s">
        <v>36</v>
      </c>
      <c r="H46" s="22" t="s">
        <v>37</v>
      </c>
      <c r="I46" s="22" t="s">
        <v>38</v>
      </c>
      <c r="J46" s="9" t="s">
        <v>39</v>
      </c>
      <c r="K46" s="9" t="s">
        <v>40</v>
      </c>
      <c r="L46" s="9" t="s">
        <v>41</v>
      </c>
      <c r="M46" s="9" t="s">
        <v>42</v>
      </c>
    </row>
    <row r="47" ht="15">
      <c r="A47" s="9" t="s">
        <v>72</v>
      </c>
    </row>
    <row r="48" ht="15">
      <c r="A48" s="9" t="str">
        <f>+A34</f>
        <v>Service - Self</v>
      </c>
    </row>
    <row r="49" ht="15">
      <c r="A49" s="9" t="str">
        <f>+A35</f>
        <v>Service Staff</v>
      </c>
    </row>
    <row r="50" ht="15">
      <c r="A50" s="9" t="str">
        <f>+A36</f>
        <v>Typical Products</v>
      </c>
    </row>
    <row r="51" spans="1:9" ht="15">
      <c r="A51" s="9" t="str">
        <f>+A37</f>
        <v>Item 4</v>
      </c>
      <c r="I51" s="9"/>
    </row>
    <row r="52" ht="15">
      <c r="A52" s="9" t="str">
        <f>+A38</f>
        <v>Item 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B16" sqref="B16"/>
    </sheetView>
  </sheetViews>
  <sheetFormatPr defaultColWidth="8.7109375" defaultRowHeight="15"/>
  <cols>
    <col min="1" max="1" width="26.00390625" style="1" customWidth="1"/>
    <col min="2" max="2" width="17.140625" style="6" customWidth="1"/>
    <col min="3" max="3" width="12.57421875" style="6" customWidth="1"/>
    <col min="4" max="13" width="12.57421875" style="7" customWidth="1"/>
    <col min="14" max="20" width="12.57421875" style="1" customWidth="1"/>
    <col min="21" max="16384" width="8.7109375" style="1" customWidth="1"/>
  </cols>
  <sheetData>
    <row r="1" spans="1:13" s="2" customFormat="1" ht="35.25">
      <c r="A1" s="41" t="s">
        <v>77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7.25" customHeight="1" thickBot="1">
      <c r="A2" s="41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4:9" ht="23.25" customHeight="1">
      <c r="D3" s="91" t="s">
        <v>28</v>
      </c>
      <c r="E3" s="92"/>
      <c r="G3" s="93" t="s">
        <v>90</v>
      </c>
      <c r="H3" s="93"/>
      <c r="I3" s="93"/>
    </row>
    <row r="4" spans="1:9" ht="15">
      <c r="A4" s="1" t="s">
        <v>0</v>
      </c>
      <c r="B4" s="28" t="s">
        <v>79</v>
      </c>
      <c r="C4" s="29"/>
      <c r="D4" s="58" t="s">
        <v>27</v>
      </c>
      <c r="E4" s="59" t="s">
        <v>75</v>
      </c>
      <c r="G4" s="93"/>
      <c r="H4" s="93"/>
      <c r="I4" s="93"/>
    </row>
    <row r="5" spans="1:9" ht="31.5" thickBot="1">
      <c r="A5" s="7" t="s">
        <v>44</v>
      </c>
      <c r="B5" s="30" t="s">
        <v>80</v>
      </c>
      <c r="C5" s="29"/>
      <c r="D5" s="60" t="s">
        <v>29</v>
      </c>
      <c r="E5" s="61" t="s">
        <v>76</v>
      </c>
      <c r="G5" s="93"/>
      <c r="H5" s="93"/>
      <c r="I5" s="93"/>
    </row>
    <row r="6" spans="1:6" ht="15.75" thickBot="1">
      <c r="A6" s="7"/>
      <c r="B6" s="7"/>
      <c r="F6" s="14"/>
    </row>
    <row r="7" spans="1:6" ht="30.75" customHeight="1" thickBot="1">
      <c r="A7" s="7"/>
      <c r="B7" s="7"/>
      <c r="D7" s="94" t="s">
        <v>30</v>
      </c>
      <c r="E7" s="106"/>
      <c r="F7" s="99" t="s">
        <v>51</v>
      </c>
    </row>
    <row r="8" spans="2:6" ht="15.75" thickBot="1">
      <c r="B8" s="6" t="s">
        <v>19</v>
      </c>
      <c r="D8" s="73"/>
      <c r="E8" s="67"/>
      <c r="F8" s="101"/>
    </row>
    <row r="9" spans="1:6" ht="15.75" thickBot="1">
      <c r="A9" s="1" t="s">
        <v>1</v>
      </c>
      <c r="B9" s="62">
        <v>100000</v>
      </c>
      <c r="D9" s="96" t="s">
        <v>50</v>
      </c>
      <c r="E9" s="107"/>
      <c r="F9" s="103"/>
    </row>
    <row r="10" spans="4:16" ht="15">
      <c r="D10" s="6"/>
      <c r="E10" s="6"/>
      <c r="F10" s="6"/>
      <c r="N10" s="7"/>
      <c r="O10" s="7"/>
      <c r="P10" s="7"/>
    </row>
    <row r="11" spans="1:15" s="10" customFormat="1" ht="30.75">
      <c r="A11" s="10" t="s">
        <v>2</v>
      </c>
      <c r="B11" s="11"/>
      <c r="C11" s="51" t="s">
        <v>43</v>
      </c>
      <c r="D11" s="12" t="s">
        <v>31</v>
      </c>
      <c r="E11" s="13" t="s">
        <v>32</v>
      </c>
      <c r="F11" s="13" t="s">
        <v>33</v>
      </c>
      <c r="G11" s="13" t="s">
        <v>34</v>
      </c>
      <c r="H11" s="13" t="s">
        <v>35</v>
      </c>
      <c r="I11" s="13" t="s">
        <v>36</v>
      </c>
      <c r="J11" s="13" t="s">
        <v>37</v>
      </c>
      <c r="K11" s="13" t="s">
        <v>38</v>
      </c>
      <c r="L11" s="13" t="s">
        <v>39</v>
      </c>
      <c r="M11" s="13" t="s">
        <v>40</v>
      </c>
      <c r="N11" s="10" t="s">
        <v>41</v>
      </c>
      <c r="O11" s="10" t="s">
        <v>42</v>
      </c>
    </row>
    <row r="12" ht="15">
      <c r="C12" s="15"/>
    </row>
    <row r="13" spans="1:15" ht="15">
      <c r="A13" s="1" t="s">
        <v>3</v>
      </c>
      <c r="B13" s="84">
        <f>+'Cost -Expenses'!B14</f>
        <v>0</v>
      </c>
      <c r="C13" s="52">
        <f>+'Cost -Expenses'!C14</f>
        <v>0</v>
      </c>
      <c r="D13" s="84">
        <f>+'Cost -Expenses'!D14</f>
        <v>0</v>
      </c>
      <c r="E13" s="84">
        <f>+'Cost -Expenses'!E14</f>
        <v>0</v>
      </c>
      <c r="F13" s="84">
        <f>+'Cost -Expenses'!F14</f>
        <v>0</v>
      </c>
      <c r="G13" s="84">
        <f>+'Cost -Expenses'!G14</f>
        <v>0</v>
      </c>
      <c r="H13" s="84">
        <f>+'Cost -Expenses'!H14</f>
        <v>0</v>
      </c>
      <c r="I13" s="84">
        <f>+'Cost -Expenses'!I14</f>
        <v>0</v>
      </c>
      <c r="J13" s="84">
        <f>+'Cost -Expenses'!J14</f>
        <v>0</v>
      </c>
      <c r="K13" s="84">
        <f>+'Cost -Expenses'!K14</f>
        <v>0</v>
      </c>
      <c r="L13" s="84">
        <f>+'Cost -Expenses'!L14</f>
        <v>0</v>
      </c>
      <c r="M13" s="84">
        <f>+'Cost -Expenses'!M14</f>
        <v>0</v>
      </c>
      <c r="N13" s="84">
        <f>+'Cost -Expenses'!N14</f>
        <v>0</v>
      </c>
      <c r="O13" s="84">
        <f>+'Cost -Expenses'!O14</f>
        <v>0</v>
      </c>
    </row>
    <row r="14" spans="1:15" ht="15">
      <c r="A14" s="1" t="s">
        <v>4</v>
      </c>
      <c r="B14" s="84">
        <f>+'Cost -Expenses'!B15</f>
        <v>0</v>
      </c>
      <c r="C14" s="52">
        <f>+'Cost -Expenses'!C15</f>
        <v>0</v>
      </c>
      <c r="D14" s="84">
        <f>+'Cost -Expenses'!D15</f>
        <v>0</v>
      </c>
      <c r="E14" s="84">
        <f>+'Cost -Expenses'!E15</f>
        <v>0</v>
      </c>
      <c r="F14" s="84">
        <f>+'Cost -Expenses'!F15</f>
        <v>0</v>
      </c>
      <c r="G14" s="84">
        <f>+'Cost -Expenses'!G15</f>
        <v>0</v>
      </c>
      <c r="H14" s="84">
        <f>+'Cost -Expenses'!H15</f>
        <v>0</v>
      </c>
      <c r="I14" s="84">
        <f>+'Cost -Expenses'!I15</f>
        <v>0</v>
      </c>
      <c r="J14" s="84">
        <f>+'Cost -Expenses'!J15</f>
        <v>0</v>
      </c>
      <c r="K14" s="84">
        <f>+'Cost -Expenses'!K15</f>
        <v>0</v>
      </c>
      <c r="L14" s="84">
        <f>+'Cost -Expenses'!L15</f>
        <v>0</v>
      </c>
      <c r="M14" s="84">
        <f>+'Cost -Expenses'!M15</f>
        <v>0</v>
      </c>
      <c r="N14" s="84">
        <f>+'Cost -Expenses'!N15</f>
        <v>0</v>
      </c>
      <c r="O14" s="84">
        <f>+'Cost -Expenses'!O15</f>
        <v>0</v>
      </c>
    </row>
    <row r="15" spans="1:15" ht="15">
      <c r="A15" s="1" t="s">
        <v>5</v>
      </c>
      <c r="B15" s="84">
        <f>+'Cost -Expenses'!B16</f>
        <v>0</v>
      </c>
      <c r="C15" s="52">
        <f>+'Cost -Expenses'!C16</f>
        <v>0</v>
      </c>
      <c r="D15" s="84">
        <f>+'Cost -Expenses'!D16</f>
        <v>0</v>
      </c>
      <c r="E15" s="84">
        <f>+'Cost -Expenses'!E16</f>
        <v>0</v>
      </c>
      <c r="F15" s="84">
        <f>+'Cost -Expenses'!F16</f>
        <v>0</v>
      </c>
      <c r="G15" s="84">
        <f>+'Cost -Expenses'!G16</f>
        <v>0</v>
      </c>
      <c r="H15" s="84">
        <f>+'Cost -Expenses'!H16</f>
        <v>0</v>
      </c>
      <c r="I15" s="84">
        <f>+'Cost -Expenses'!I16</f>
        <v>0</v>
      </c>
      <c r="J15" s="84">
        <f>+'Cost -Expenses'!J16</f>
        <v>0</v>
      </c>
      <c r="K15" s="84">
        <f>+'Cost -Expenses'!K16</f>
        <v>0</v>
      </c>
      <c r="L15" s="84">
        <f>+'Cost -Expenses'!L16</f>
        <v>0</v>
      </c>
      <c r="M15" s="84">
        <f>+'Cost -Expenses'!M16</f>
        <v>0</v>
      </c>
      <c r="N15" s="84">
        <f>+'Cost -Expenses'!N16</f>
        <v>0</v>
      </c>
      <c r="O15" s="84">
        <f>+'Cost -Expenses'!O16</f>
        <v>0</v>
      </c>
    </row>
    <row r="16" spans="1:15" ht="15">
      <c r="A16" s="1" t="s">
        <v>6</v>
      </c>
      <c r="B16" s="84">
        <f>+'Cost -Expenses'!B17</f>
        <v>3000</v>
      </c>
      <c r="C16" s="52">
        <f>+'Cost -Expenses'!C17</f>
        <v>3000</v>
      </c>
      <c r="D16" s="84">
        <f>+'Cost -Expenses'!D17</f>
        <v>250</v>
      </c>
      <c r="E16" s="84">
        <f>+'Cost -Expenses'!E17</f>
        <v>250</v>
      </c>
      <c r="F16" s="84">
        <f>+'Cost -Expenses'!F17</f>
        <v>250</v>
      </c>
      <c r="G16" s="84">
        <f>+'Cost -Expenses'!G17</f>
        <v>250</v>
      </c>
      <c r="H16" s="84">
        <f>+'Cost -Expenses'!H17</f>
        <v>250</v>
      </c>
      <c r="I16" s="84">
        <f>+'Cost -Expenses'!I17</f>
        <v>250</v>
      </c>
      <c r="J16" s="84">
        <f>+'Cost -Expenses'!J17</f>
        <v>250</v>
      </c>
      <c r="K16" s="84">
        <f>+'Cost -Expenses'!K17</f>
        <v>250</v>
      </c>
      <c r="L16" s="84">
        <f>+'Cost -Expenses'!L17</f>
        <v>250</v>
      </c>
      <c r="M16" s="84">
        <f>+'Cost -Expenses'!M17</f>
        <v>250</v>
      </c>
      <c r="N16" s="84">
        <f>+'Cost -Expenses'!N17</f>
        <v>250</v>
      </c>
      <c r="O16" s="84">
        <f>+'Cost -Expenses'!O17</f>
        <v>250</v>
      </c>
    </row>
    <row r="17" spans="1:15" ht="15">
      <c r="A17" s="1" t="s">
        <v>68</v>
      </c>
      <c r="B17" s="84">
        <f>+'Cost -Expenses'!B18</f>
        <v>3000</v>
      </c>
      <c r="C17" s="52">
        <f>+'Cost -Expenses'!C18</f>
        <v>3000</v>
      </c>
      <c r="D17" s="84">
        <f>+'Cost -Expenses'!D18</f>
        <v>250</v>
      </c>
      <c r="E17" s="84">
        <f>+'Cost -Expenses'!E18</f>
        <v>250</v>
      </c>
      <c r="F17" s="84">
        <f>+'Cost -Expenses'!F18</f>
        <v>250</v>
      </c>
      <c r="G17" s="84">
        <f>+'Cost -Expenses'!G18</f>
        <v>250</v>
      </c>
      <c r="H17" s="84">
        <f>+'Cost -Expenses'!H18</f>
        <v>250</v>
      </c>
      <c r="I17" s="84">
        <f>+'Cost -Expenses'!I18</f>
        <v>250</v>
      </c>
      <c r="J17" s="84">
        <f>+'Cost -Expenses'!J18</f>
        <v>250</v>
      </c>
      <c r="K17" s="84">
        <f>+'Cost -Expenses'!K18</f>
        <v>250</v>
      </c>
      <c r="L17" s="84">
        <f>+'Cost -Expenses'!L18</f>
        <v>250</v>
      </c>
      <c r="M17" s="84">
        <f>+'Cost -Expenses'!M18</f>
        <v>250</v>
      </c>
      <c r="N17" s="84">
        <f>+'Cost -Expenses'!N18</f>
        <v>250</v>
      </c>
      <c r="O17" s="84">
        <f>+'Cost -Expenses'!O18</f>
        <v>250</v>
      </c>
    </row>
    <row r="18" spans="1:15" ht="15">
      <c r="A18" s="1" t="s">
        <v>7</v>
      </c>
      <c r="B18" s="84">
        <f>+'Cost -Expenses'!B19</f>
        <v>900</v>
      </c>
      <c r="C18" s="52">
        <f>+'Cost -Expenses'!C19</f>
        <v>900</v>
      </c>
      <c r="D18" s="84">
        <f>+'Cost -Expenses'!D19</f>
        <v>75</v>
      </c>
      <c r="E18" s="84">
        <f>+'Cost -Expenses'!E19</f>
        <v>75</v>
      </c>
      <c r="F18" s="84">
        <f>+'Cost -Expenses'!F19</f>
        <v>75</v>
      </c>
      <c r="G18" s="84">
        <f>+'Cost -Expenses'!G19</f>
        <v>75</v>
      </c>
      <c r="H18" s="84">
        <f>+'Cost -Expenses'!H19</f>
        <v>75</v>
      </c>
      <c r="I18" s="84">
        <f>+'Cost -Expenses'!I19</f>
        <v>75</v>
      </c>
      <c r="J18" s="84">
        <f>+'Cost -Expenses'!J19</f>
        <v>75</v>
      </c>
      <c r="K18" s="84">
        <f>+'Cost -Expenses'!K19</f>
        <v>75</v>
      </c>
      <c r="L18" s="84">
        <f>+'Cost -Expenses'!L19</f>
        <v>75</v>
      </c>
      <c r="M18" s="84">
        <f>+'Cost -Expenses'!M19</f>
        <v>75</v>
      </c>
      <c r="N18" s="84">
        <f>+'Cost -Expenses'!N19</f>
        <v>75</v>
      </c>
      <c r="O18" s="84">
        <f>+'Cost -Expenses'!O19</f>
        <v>75</v>
      </c>
    </row>
    <row r="19" spans="1:15" ht="15">
      <c r="A19" s="1" t="s">
        <v>22</v>
      </c>
      <c r="B19" s="84">
        <f>+'Cost -Expenses'!B20</f>
        <v>2500</v>
      </c>
      <c r="C19" s="52">
        <f>+'Cost -Expenses'!C20</f>
        <v>2500</v>
      </c>
      <c r="D19" s="84">
        <f>+'Cost -Expenses'!D20</f>
        <v>208.33333333333334</v>
      </c>
      <c r="E19" s="84">
        <f>+'Cost -Expenses'!E20</f>
        <v>208.33333333333334</v>
      </c>
      <c r="F19" s="84">
        <f>+'Cost -Expenses'!F20</f>
        <v>208.33333333333334</v>
      </c>
      <c r="G19" s="84">
        <f>+'Cost -Expenses'!G20</f>
        <v>208.33333333333334</v>
      </c>
      <c r="H19" s="84">
        <f>+'Cost -Expenses'!H20</f>
        <v>208.33333333333334</v>
      </c>
      <c r="I19" s="84">
        <f>+'Cost -Expenses'!I20</f>
        <v>208.33333333333334</v>
      </c>
      <c r="J19" s="84">
        <f>+'Cost -Expenses'!J20</f>
        <v>208.33333333333334</v>
      </c>
      <c r="K19" s="84">
        <f>+'Cost -Expenses'!K20</f>
        <v>208.33333333333334</v>
      </c>
      <c r="L19" s="84">
        <f>+'Cost -Expenses'!L20</f>
        <v>208.33333333333334</v>
      </c>
      <c r="M19" s="84">
        <f>+'Cost -Expenses'!M20</f>
        <v>208.33333333333334</v>
      </c>
      <c r="N19" s="84">
        <f>+'Cost -Expenses'!N20</f>
        <v>208.33333333333334</v>
      </c>
      <c r="O19" s="84">
        <f>+'Cost -Expenses'!O20</f>
        <v>208.33333333333334</v>
      </c>
    </row>
    <row r="20" spans="1:15" ht="30.75">
      <c r="A20" s="9" t="s">
        <v>67</v>
      </c>
      <c r="B20" s="84">
        <f>+'Cost -Expenses'!B21</f>
        <v>2500</v>
      </c>
      <c r="C20" s="52">
        <f>+'Cost -Expenses'!C21</f>
        <v>2500</v>
      </c>
      <c r="D20" s="84">
        <f>+'Cost -Expenses'!D21</f>
        <v>208.33333333333334</v>
      </c>
      <c r="E20" s="84">
        <f>+'Cost -Expenses'!E21</f>
        <v>208.33333333333334</v>
      </c>
      <c r="F20" s="84">
        <f>+'Cost -Expenses'!F21</f>
        <v>208.33333333333334</v>
      </c>
      <c r="G20" s="84">
        <f>+'Cost -Expenses'!G21</f>
        <v>208.33333333333334</v>
      </c>
      <c r="H20" s="84">
        <f>+'Cost -Expenses'!H21</f>
        <v>208.33333333333334</v>
      </c>
      <c r="I20" s="84">
        <f>+'Cost -Expenses'!I21</f>
        <v>208.33333333333334</v>
      </c>
      <c r="J20" s="84">
        <f>+'Cost -Expenses'!J21</f>
        <v>208.33333333333334</v>
      </c>
      <c r="K20" s="84">
        <f>+'Cost -Expenses'!K21</f>
        <v>208.33333333333334</v>
      </c>
      <c r="L20" s="84">
        <f>+'Cost -Expenses'!L21</f>
        <v>208.33333333333334</v>
      </c>
      <c r="M20" s="84">
        <f>+'Cost -Expenses'!M21</f>
        <v>208.33333333333334</v>
      </c>
      <c r="N20" s="84">
        <f>+'Cost -Expenses'!N21</f>
        <v>208.33333333333334</v>
      </c>
      <c r="O20" s="84">
        <f>+'Cost -Expenses'!O21</f>
        <v>208.33333333333334</v>
      </c>
    </row>
    <row r="21" spans="1:15" ht="15">
      <c r="A21" s="3" t="s">
        <v>8</v>
      </c>
      <c r="B21" s="84">
        <f>+'Cost -Expenses'!B22</f>
        <v>0</v>
      </c>
      <c r="C21" s="52">
        <f>+'Cost -Expenses'!C22</f>
        <v>0</v>
      </c>
      <c r="D21" s="84">
        <f>+'Cost -Expenses'!D22</f>
        <v>0</v>
      </c>
      <c r="E21" s="84">
        <f>+'Cost -Expenses'!E22</f>
        <v>0</v>
      </c>
      <c r="F21" s="84">
        <f>+'Cost -Expenses'!F22</f>
        <v>0</v>
      </c>
      <c r="G21" s="84">
        <f>+'Cost -Expenses'!G22</f>
        <v>0</v>
      </c>
      <c r="H21" s="84">
        <f>+'Cost -Expenses'!H22</f>
        <v>0</v>
      </c>
      <c r="I21" s="84">
        <f>+'Cost -Expenses'!I22</f>
        <v>0</v>
      </c>
      <c r="J21" s="84">
        <f>+'Cost -Expenses'!J22</f>
        <v>0</v>
      </c>
      <c r="K21" s="84">
        <f>+'Cost -Expenses'!K22</f>
        <v>0</v>
      </c>
      <c r="L21" s="84">
        <f>+'Cost -Expenses'!L22</f>
        <v>0</v>
      </c>
      <c r="M21" s="84">
        <f>+'Cost -Expenses'!M22</f>
        <v>0</v>
      </c>
      <c r="N21" s="84">
        <f>+'Cost -Expenses'!N22</f>
        <v>0</v>
      </c>
      <c r="O21" s="84">
        <f>+'Cost -Expenses'!O22</f>
        <v>0</v>
      </c>
    </row>
    <row r="22" spans="1:15" ht="15">
      <c r="A22" s="1" t="s">
        <v>9</v>
      </c>
      <c r="B22" s="84">
        <f>+'Cost -Expenses'!B23</f>
        <v>1800</v>
      </c>
      <c r="C22" s="52">
        <f>+'Cost -Expenses'!C23</f>
        <v>1800</v>
      </c>
      <c r="D22" s="84">
        <f>+'Cost -Expenses'!D23</f>
        <v>150</v>
      </c>
      <c r="E22" s="84">
        <f>+'Cost -Expenses'!E23</f>
        <v>150</v>
      </c>
      <c r="F22" s="84">
        <f>+'Cost -Expenses'!F23</f>
        <v>150</v>
      </c>
      <c r="G22" s="84">
        <f>+'Cost -Expenses'!G23</f>
        <v>150</v>
      </c>
      <c r="H22" s="84">
        <f>+'Cost -Expenses'!H23</f>
        <v>150</v>
      </c>
      <c r="I22" s="84">
        <f>+'Cost -Expenses'!I23</f>
        <v>150</v>
      </c>
      <c r="J22" s="84">
        <f>+'Cost -Expenses'!J23</f>
        <v>150</v>
      </c>
      <c r="K22" s="84">
        <f>+'Cost -Expenses'!K23</f>
        <v>150</v>
      </c>
      <c r="L22" s="84">
        <f>+'Cost -Expenses'!L23</f>
        <v>150</v>
      </c>
      <c r="M22" s="84">
        <f>+'Cost -Expenses'!M23</f>
        <v>150</v>
      </c>
      <c r="N22" s="84">
        <f>+'Cost -Expenses'!N23</f>
        <v>150</v>
      </c>
      <c r="O22" s="84">
        <f>+'Cost -Expenses'!O23</f>
        <v>150</v>
      </c>
    </row>
    <row r="23" spans="1:15" ht="15">
      <c r="A23" s="1" t="s">
        <v>20</v>
      </c>
      <c r="B23" s="84">
        <f>+'Cost -Expenses'!B24</f>
        <v>0</v>
      </c>
      <c r="C23" s="52">
        <f>+'Cost -Expenses'!C24</f>
        <v>0</v>
      </c>
      <c r="D23" s="84">
        <f>+'Cost -Expenses'!D24</f>
        <v>0</v>
      </c>
      <c r="E23" s="84">
        <f>+'Cost -Expenses'!E24</f>
        <v>0</v>
      </c>
      <c r="F23" s="84">
        <f>+'Cost -Expenses'!F24</f>
        <v>0</v>
      </c>
      <c r="G23" s="84">
        <f>+'Cost -Expenses'!G24</f>
        <v>0</v>
      </c>
      <c r="H23" s="84">
        <f>+'Cost -Expenses'!H24</f>
        <v>0</v>
      </c>
      <c r="I23" s="84">
        <f>+'Cost -Expenses'!I24</f>
        <v>0</v>
      </c>
      <c r="J23" s="84">
        <f>+'Cost -Expenses'!J24</f>
        <v>0</v>
      </c>
      <c r="K23" s="84">
        <f>+'Cost -Expenses'!K24</f>
        <v>0</v>
      </c>
      <c r="L23" s="84">
        <f>+'Cost -Expenses'!L24</f>
        <v>0</v>
      </c>
      <c r="M23" s="84">
        <f>+'Cost -Expenses'!M24</f>
        <v>0</v>
      </c>
      <c r="N23" s="84">
        <f>+'Cost -Expenses'!N24</f>
        <v>0</v>
      </c>
      <c r="O23" s="84">
        <f>+'Cost -Expenses'!O24</f>
        <v>0</v>
      </c>
    </row>
    <row r="24" spans="1:15" ht="15">
      <c r="A24" s="1" t="s">
        <v>21</v>
      </c>
      <c r="B24" s="84">
        <f>+'Cost -Expenses'!B25</f>
        <v>0</v>
      </c>
      <c r="C24" s="52">
        <f>+'Cost -Expenses'!C25</f>
        <v>0</v>
      </c>
      <c r="D24" s="84">
        <f>+'Cost -Expenses'!D25</f>
        <v>0</v>
      </c>
      <c r="E24" s="84">
        <f>+'Cost -Expenses'!E25</f>
        <v>0</v>
      </c>
      <c r="F24" s="84">
        <f>+'Cost -Expenses'!F25</f>
        <v>0</v>
      </c>
      <c r="G24" s="84">
        <f>+'Cost -Expenses'!G25</f>
        <v>0</v>
      </c>
      <c r="H24" s="84">
        <f>+'Cost -Expenses'!H25</f>
        <v>0</v>
      </c>
      <c r="I24" s="84">
        <f>+'Cost -Expenses'!I25</f>
        <v>0</v>
      </c>
      <c r="J24" s="84">
        <f>+'Cost -Expenses'!J25</f>
        <v>0</v>
      </c>
      <c r="K24" s="84">
        <f>+'Cost -Expenses'!K25</f>
        <v>0</v>
      </c>
      <c r="L24" s="84">
        <f>+'Cost -Expenses'!L25</f>
        <v>0</v>
      </c>
      <c r="M24" s="84">
        <f>+'Cost -Expenses'!M25</f>
        <v>0</v>
      </c>
      <c r="N24" s="84">
        <f>+'Cost -Expenses'!N25</f>
        <v>0</v>
      </c>
      <c r="O24" s="84">
        <f>+'Cost -Expenses'!O25</f>
        <v>0</v>
      </c>
    </row>
    <row r="25" spans="1:15" ht="15">
      <c r="A25" s="1" t="s">
        <v>10</v>
      </c>
      <c r="B25" s="84">
        <f>+'Cost -Expenses'!B26</f>
        <v>1200</v>
      </c>
      <c r="C25" s="52">
        <f>+'Cost -Expenses'!C26</f>
        <v>1200</v>
      </c>
      <c r="D25" s="84">
        <f>+'Cost -Expenses'!D26</f>
        <v>100</v>
      </c>
      <c r="E25" s="84">
        <f>+'Cost -Expenses'!E26</f>
        <v>100</v>
      </c>
      <c r="F25" s="84">
        <f>+'Cost -Expenses'!F26</f>
        <v>100</v>
      </c>
      <c r="G25" s="84">
        <f>+'Cost -Expenses'!G26</f>
        <v>100</v>
      </c>
      <c r="H25" s="84">
        <f>+'Cost -Expenses'!H26</f>
        <v>100</v>
      </c>
      <c r="I25" s="84">
        <f>+'Cost -Expenses'!I26</f>
        <v>100</v>
      </c>
      <c r="J25" s="84">
        <f>+'Cost -Expenses'!J26</f>
        <v>100</v>
      </c>
      <c r="K25" s="84">
        <f>+'Cost -Expenses'!K26</f>
        <v>100</v>
      </c>
      <c r="L25" s="84">
        <f>+'Cost -Expenses'!L26</f>
        <v>100</v>
      </c>
      <c r="M25" s="84">
        <f>+'Cost -Expenses'!M26</f>
        <v>100</v>
      </c>
      <c r="N25" s="84">
        <f>+'Cost -Expenses'!N26</f>
        <v>100</v>
      </c>
      <c r="O25" s="84">
        <f>+'Cost -Expenses'!O26</f>
        <v>100</v>
      </c>
    </row>
    <row r="26" spans="1:15" ht="15">
      <c r="A26" s="1" t="s">
        <v>11</v>
      </c>
      <c r="B26" s="84">
        <f>+'Cost -Expenses'!B27</f>
        <v>0</v>
      </c>
      <c r="C26" s="52">
        <f>+'Cost -Expenses'!C27</f>
        <v>0</v>
      </c>
      <c r="D26" s="84">
        <f>+'Cost -Expenses'!D27</f>
        <v>0</v>
      </c>
      <c r="E26" s="84">
        <f>+'Cost -Expenses'!E27</f>
        <v>0</v>
      </c>
      <c r="F26" s="84">
        <f>+'Cost -Expenses'!F27</f>
        <v>0</v>
      </c>
      <c r="G26" s="84">
        <f>+'Cost -Expenses'!G27</f>
        <v>0</v>
      </c>
      <c r="H26" s="84">
        <f>+'Cost -Expenses'!H27</f>
        <v>0</v>
      </c>
      <c r="I26" s="84">
        <f>+'Cost -Expenses'!I27</f>
        <v>0</v>
      </c>
      <c r="J26" s="84">
        <f>+'Cost -Expenses'!J27</f>
        <v>0</v>
      </c>
      <c r="K26" s="84">
        <f>+'Cost -Expenses'!K27</f>
        <v>0</v>
      </c>
      <c r="L26" s="84">
        <f>+'Cost -Expenses'!L27</f>
        <v>0</v>
      </c>
      <c r="M26" s="84">
        <f>+'Cost -Expenses'!M27</f>
        <v>0</v>
      </c>
      <c r="N26" s="84">
        <f>+'Cost -Expenses'!N27</f>
        <v>0</v>
      </c>
      <c r="O26" s="84">
        <f>+'Cost -Expenses'!O27</f>
        <v>0</v>
      </c>
    </row>
    <row r="27" spans="1:15" ht="15">
      <c r="A27" s="1" t="s">
        <v>12</v>
      </c>
      <c r="B27" s="84">
        <f>+'Cost -Expenses'!B28</f>
        <v>0</v>
      </c>
      <c r="C27" s="52">
        <f>+'Cost -Expenses'!C28</f>
        <v>0</v>
      </c>
      <c r="D27" s="84">
        <f>+'Cost -Expenses'!D28</f>
        <v>0</v>
      </c>
      <c r="E27" s="84">
        <f>+'Cost -Expenses'!E28</f>
        <v>0</v>
      </c>
      <c r="F27" s="84">
        <f>+'Cost -Expenses'!F28</f>
        <v>0</v>
      </c>
      <c r="G27" s="84">
        <f>+'Cost -Expenses'!G28</f>
        <v>0</v>
      </c>
      <c r="H27" s="84">
        <f>+'Cost -Expenses'!H28</f>
        <v>0</v>
      </c>
      <c r="I27" s="84">
        <f>+'Cost -Expenses'!I28</f>
        <v>0</v>
      </c>
      <c r="J27" s="84">
        <f>+'Cost -Expenses'!J28</f>
        <v>0</v>
      </c>
      <c r="K27" s="84">
        <f>+'Cost -Expenses'!K28</f>
        <v>0</v>
      </c>
      <c r="L27" s="84">
        <f>+'Cost -Expenses'!L28</f>
        <v>0</v>
      </c>
      <c r="M27" s="84">
        <f>+'Cost -Expenses'!M28</f>
        <v>0</v>
      </c>
      <c r="N27" s="84">
        <f>+'Cost -Expenses'!N28</f>
        <v>0</v>
      </c>
      <c r="O27" s="84">
        <f>+'Cost -Expenses'!O28</f>
        <v>0</v>
      </c>
    </row>
    <row r="28" spans="1:15" ht="15">
      <c r="A28" s="1" t="s">
        <v>13</v>
      </c>
      <c r="B28" s="84">
        <f>+'Cost -Expenses'!B29</f>
        <v>0</v>
      </c>
      <c r="C28" s="52">
        <f>+'Cost -Expenses'!C29</f>
        <v>0</v>
      </c>
      <c r="D28" s="84">
        <f>+'Cost -Expenses'!D29</f>
        <v>0</v>
      </c>
      <c r="E28" s="84">
        <f>+'Cost -Expenses'!E29</f>
        <v>0</v>
      </c>
      <c r="F28" s="84">
        <f>+'Cost -Expenses'!F29</f>
        <v>0</v>
      </c>
      <c r="G28" s="84">
        <f>+'Cost -Expenses'!G29</f>
        <v>0</v>
      </c>
      <c r="H28" s="84">
        <f>+'Cost -Expenses'!H29</f>
        <v>0</v>
      </c>
      <c r="I28" s="84">
        <f>+'Cost -Expenses'!I29</f>
        <v>0</v>
      </c>
      <c r="J28" s="84">
        <f>+'Cost -Expenses'!J29</f>
        <v>0</v>
      </c>
      <c r="K28" s="84">
        <f>+'Cost -Expenses'!K29</f>
        <v>0</v>
      </c>
      <c r="L28" s="84">
        <f>+'Cost -Expenses'!L29</f>
        <v>0</v>
      </c>
      <c r="M28" s="84">
        <f>+'Cost -Expenses'!M29</f>
        <v>0</v>
      </c>
      <c r="N28" s="84">
        <f>+'Cost -Expenses'!N29</f>
        <v>0</v>
      </c>
      <c r="O28" s="84">
        <f>+'Cost -Expenses'!O29</f>
        <v>0</v>
      </c>
    </row>
    <row r="29" spans="1:15" ht="15">
      <c r="A29" s="1" t="s">
        <v>14</v>
      </c>
      <c r="B29" s="84">
        <f>+'Cost -Expenses'!B30</f>
        <v>0</v>
      </c>
      <c r="C29" s="52">
        <f>+'Cost -Expenses'!C30</f>
        <v>0</v>
      </c>
      <c r="D29" s="84">
        <f>+'Cost -Expenses'!D30</f>
        <v>0</v>
      </c>
      <c r="E29" s="84">
        <f>+'Cost -Expenses'!E30</f>
        <v>0</v>
      </c>
      <c r="F29" s="84">
        <f>+'Cost -Expenses'!F30</f>
        <v>0</v>
      </c>
      <c r="G29" s="84">
        <f>+'Cost -Expenses'!G30</f>
        <v>0</v>
      </c>
      <c r="H29" s="84">
        <f>+'Cost -Expenses'!H30</f>
        <v>0</v>
      </c>
      <c r="I29" s="84">
        <f>+'Cost -Expenses'!I30</f>
        <v>0</v>
      </c>
      <c r="J29" s="84">
        <f>+'Cost -Expenses'!J30</f>
        <v>0</v>
      </c>
      <c r="K29" s="84">
        <f>+'Cost -Expenses'!K30</f>
        <v>0</v>
      </c>
      <c r="L29" s="84">
        <f>+'Cost -Expenses'!L30</f>
        <v>0</v>
      </c>
      <c r="M29" s="84">
        <f>+'Cost -Expenses'!M30</f>
        <v>0</v>
      </c>
      <c r="N29" s="84">
        <f>+'Cost -Expenses'!N30</f>
        <v>0</v>
      </c>
      <c r="O29" s="84">
        <f>+'Cost -Expenses'!O30</f>
        <v>0</v>
      </c>
    </row>
    <row r="30" spans="1:15" ht="15">
      <c r="A30" s="1" t="s">
        <v>15</v>
      </c>
      <c r="B30" s="84">
        <f>+'Cost -Expenses'!B31</f>
        <v>3600</v>
      </c>
      <c r="C30" s="52">
        <f>+'Cost -Expenses'!C31</f>
        <v>3600</v>
      </c>
      <c r="D30" s="84">
        <f>+'Cost -Expenses'!D31</f>
        <v>300</v>
      </c>
      <c r="E30" s="84">
        <f>+'Cost -Expenses'!E31</f>
        <v>300</v>
      </c>
      <c r="F30" s="84">
        <f>+'Cost -Expenses'!F31</f>
        <v>300</v>
      </c>
      <c r="G30" s="84">
        <f>+'Cost -Expenses'!G31</f>
        <v>300</v>
      </c>
      <c r="H30" s="84">
        <f>+'Cost -Expenses'!H31</f>
        <v>300</v>
      </c>
      <c r="I30" s="84">
        <f>+'Cost -Expenses'!I31</f>
        <v>300</v>
      </c>
      <c r="J30" s="84">
        <f>+'Cost -Expenses'!J31</f>
        <v>300</v>
      </c>
      <c r="K30" s="84">
        <f>+'Cost -Expenses'!K31</f>
        <v>300</v>
      </c>
      <c r="L30" s="84">
        <f>+'Cost -Expenses'!L31</f>
        <v>300</v>
      </c>
      <c r="M30" s="84">
        <f>+'Cost -Expenses'!M31</f>
        <v>300</v>
      </c>
      <c r="N30" s="84">
        <f>+'Cost -Expenses'!N31</f>
        <v>300</v>
      </c>
      <c r="O30" s="84">
        <f>+'Cost -Expenses'!O31</f>
        <v>300</v>
      </c>
    </row>
    <row r="31" spans="1:15" ht="15">
      <c r="A31" s="1" t="s">
        <v>16</v>
      </c>
      <c r="B31" s="84">
        <f>+'Cost -Expenses'!B32</f>
        <v>0</v>
      </c>
      <c r="C31" s="52">
        <f>+'Cost -Expenses'!C32</f>
        <v>0</v>
      </c>
      <c r="D31" s="84">
        <f>+'Cost -Expenses'!D32</f>
        <v>0</v>
      </c>
      <c r="E31" s="84">
        <f>+'Cost -Expenses'!E32</f>
        <v>0</v>
      </c>
      <c r="F31" s="84">
        <f>+'Cost -Expenses'!F32</f>
        <v>0</v>
      </c>
      <c r="G31" s="84">
        <f>+'Cost -Expenses'!G32</f>
        <v>0</v>
      </c>
      <c r="H31" s="84">
        <f>+'Cost -Expenses'!H32</f>
        <v>0</v>
      </c>
      <c r="I31" s="84">
        <f>+'Cost -Expenses'!I32</f>
        <v>0</v>
      </c>
      <c r="J31" s="84">
        <f>+'Cost -Expenses'!J32</f>
        <v>0</v>
      </c>
      <c r="K31" s="84">
        <f>+'Cost -Expenses'!K32</f>
        <v>0</v>
      </c>
      <c r="L31" s="84">
        <f>+'Cost -Expenses'!L32</f>
        <v>0</v>
      </c>
      <c r="M31" s="84">
        <f>+'Cost -Expenses'!M32</f>
        <v>0</v>
      </c>
      <c r="N31" s="84">
        <f>+'Cost -Expenses'!N32</f>
        <v>0</v>
      </c>
      <c r="O31" s="84">
        <f>+'Cost -Expenses'!O32</f>
        <v>0</v>
      </c>
    </row>
    <row r="32" spans="1:15" ht="15">
      <c r="A32" s="1" t="s">
        <v>17</v>
      </c>
      <c r="B32" s="84">
        <f>+'Cost -Expenses'!B33</f>
        <v>0</v>
      </c>
      <c r="C32" s="52">
        <f>+'Cost -Expenses'!C33</f>
        <v>0</v>
      </c>
      <c r="D32" s="84">
        <f>+'Cost -Expenses'!D33</f>
        <v>0</v>
      </c>
      <c r="E32" s="84">
        <f>+'Cost -Expenses'!E33</f>
        <v>0</v>
      </c>
      <c r="F32" s="84">
        <f>+'Cost -Expenses'!F33</f>
        <v>0</v>
      </c>
      <c r="G32" s="84">
        <f>+'Cost -Expenses'!G33</f>
        <v>0</v>
      </c>
      <c r="H32" s="84">
        <f>+'Cost -Expenses'!H33</f>
        <v>0</v>
      </c>
      <c r="I32" s="84">
        <f>+'Cost -Expenses'!I33</f>
        <v>0</v>
      </c>
      <c r="J32" s="84">
        <f>+'Cost -Expenses'!J33</f>
        <v>0</v>
      </c>
      <c r="K32" s="84">
        <f>+'Cost -Expenses'!K33</f>
        <v>0</v>
      </c>
      <c r="L32" s="84">
        <f>+'Cost -Expenses'!L33</f>
        <v>0</v>
      </c>
      <c r="M32" s="84">
        <f>+'Cost -Expenses'!M33</f>
        <v>0</v>
      </c>
      <c r="N32" s="84">
        <f>+'Cost -Expenses'!N33</f>
        <v>0</v>
      </c>
      <c r="O32" s="84">
        <f>+'Cost -Expenses'!O33</f>
        <v>0</v>
      </c>
    </row>
    <row r="33" spans="1:15" ht="15">
      <c r="A33" s="1" t="s">
        <v>18</v>
      </c>
      <c r="B33" s="84">
        <f>+'Cost -Expenses'!B34</f>
        <v>0</v>
      </c>
      <c r="C33" s="52">
        <f>+'Cost -Expenses'!C34</f>
        <v>0</v>
      </c>
      <c r="D33" s="84">
        <f>+'Cost -Expenses'!D34</f>
        <v>0</v>
      </c>
      <c r="E33" s="84">
        <f>+'Cost -Expenses'!E34</f>
        <v>0</v>
      </c>
      <c r="F33" s="84">
        <f>+'Cost -Expenses'!F34</f>
        <v>0</v>
      </c>
      <c r="G33" s="84">
        <f>+'Cost -Expenses'!G34</f>
        <v>0</v>
      </c>
      <c r="H33" s="84">
        <f>+'Cost -Expenses'!H34</f>
        <v>0</v>
      </c>
      <c r="I33" s="84">
        <f>+'Cost -Expenses'!I34</f>
        <v>0</v>
      </c>
      <c r="J33" s="84">
        <f>+'Cost -Expenses'!J34</f>
        <v>0</v>
      </c>
      <c r="K33" s="84">
        <f>+'Cost -Expenses'!K34</f>
        <v>0</v>
      </c>
      <c r="L33" s="84">
        <f>+'Cost -Expenses'!L34</f>
        <v>0</v>
      </c>
      <c r="M33" s="84">
        <f>+'Cost -Expenses'!M34</f>
        <v>0</v>
      </c>
      <c r="N33" s="84">
        <f>+'Cost -Expenses'!N34</f>
        <v>0</v>
      </c>
      <c r="O33" s="84">
        <f>+'Cost -Expenses'!O34</f>
        <v>0</v>
      </c>
    </row>
    <row r="34" spans="1:15" ht="15">
      <c r="A34" s="1" t="s">
        <v>78</v>
      </c>
      <c r="B34" s="84">
        <f>+'Cost -Expenses'!B35</f>
        <v>1500</v>
      </c>
      <c r="C34" s="52">
        <f>+'Cost -Expenses'!C35</f>
        <v>1500</v>
      </c>
      <c r="D34" s="84">
        <f>+'Cost -Expenses'!D35</f>
        <v>125</v>
      </c>
      <c r="E34" s="84">
        <f>+'Cost -Expenses'!E35</f>
        <v>125</v>
      </c>
      <c r="F34" s="84">
        <f>+'Cost -Expenses'!F35</f>
        <v>125</v>
      </c>
      <c r="G34" s="84">
        <f>+'Cost -Expenses'!G35</f>
        <v>125</v>
      </c>
      <c r="H34" s="84">
        <f>+'Cost -Expenses'!H35</f>
        <v>125</v>
      </c>
      <c r="I34" s="84">
        <f>+'Cost -Expenses'!I35</f>
        <v>125</v>
      </c>
      <c r="J34" s="84">
        <f>+'Cost -Expenses'!J35</f>
        <v>125</v>
      </c>
      <c r="K34" s="84">
        <f>+'Cost -Expenses'!K35</f>
        <v>125</v>
      </c>
      <c r="L34" s="84">
        <f>+'Cost -Expenses'!L35</f>
        <v>125</v>
      </c>
      <c r="M34" s="84">
        <f>+'Cost -Expenses'!M35</f>
        <v>125</v>
      </c>
      <c r="N34" s="84">
        <f>+'Cost -Expenses'!N35</f>
        <v>125</v>
      </c>
      <c r="O34" s="84">
        <f>+'Cost -Expenses'!O35</f>
        <v>125</v>
      </c>
    </row>
    <row r="35" spans="2:15" ht="15.75" thickBot="1">
      <c r="B35" s="85">
        <f>SUM(B13:B34)</f>
        <v>20000</v>
      </c>
      <c r="C35" s="53">
        <f>SUM(C13:C34)</f>
        <v>20000</v>
      </c>
      <c r="D35" s="85">
        <f aca="true" t="shared" si="0" ref="D35:O35">SUM(D13:D34)</f>
        <v>1666.6666666666667</v>
      </c>
      <c r="E35" s="85">
        <f t="shared" si="0"/>
        <v>1666.6666666666667</v>
      </c>
      <c r="F35" s="85">
        <f t="shared" si="0"/>
        <v>1666.6666666666667</v>
      </c>
      <c r="G35" s="85">
        <f t="shared" si="0"/>
        <v>1666.6666666666667</v>
      </c>
      <c r="H35" s="85">
        <f t="shared" si="0"/>
        <v>1666.6666666666667</v>
      </c>
      <c r="I35" s="85">
        <f t="shared" si="0"/>
        <v>1666.6666666666667</v>
      </c>
      <c r="J35" s="85">
        <f t="shared" si="0"/>
        <v>1666.6666666666667</v>
      </c>
      <c r="K35" s="85">
        <f t="shared" si="0"/>
        <v>1666.6666666666667</v>
      </c>
      <c r="L35" s="85">
        <f t="shared" si="0"/>
        <v>1666.6666666666667</v>
      </c>
      <c r="M35" s="85">
        <f t="shared" si="0"/>
        <v>1666.6666666666667</v>
      </c>
      <c r="N35" s="85">
        <f t="shared" si="0"/>
        <v>1666.6666666666667</v>
      </c>
      <c r="O35" s="85">
        <f t="shared" si="0"/>
        <v>1666.6666666666667</v>
      </c>
    </row>
    <row r="36" spans="2:15" ht="15.75" thickTop="1">
      <c r="B36" s="84"/>
      <c r="C36" s="54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8"/>
    </row>
    <row r="37" spans="1:15" ht="15">
      <c r="A37" s="1" t="s">
        <v>23</v>
      </c>
      <c r="B37" s="52">
        <f>+B9</f>
        <v>100000</v>
      </c>
      <c r="C37" s="55">
        <f>SUM(D37:O37)</f>
        <v>99999.99999999999</v>
      </c>
      <c r="D37" s="87">
        <f>B37/12</f>
        <v>8333.333333333334</v>
      </c>
      <c r="E37" s="87">
        <f aca="true" t="shared" si="1" ref="E37:O37">+D37</f>
        <v>8333.333333333334</v>
      </c>
      <c r="F37" s="87">
        <f t="shared" si="1"/>
        <v>8333.333333333334</v>
      </c>
      <c r="G37" s="87">
        <f t="shared" si="1"/>
        <v>8333.333333333334</v>
      </c>
      <c r="H37" s="87">
        <f t="shared" si="1"/>
        <v>8333.333333333334</v>
      </c>
      <c r="I37" s="87">
        <f t="shared" si="1"/>
        <v>8333.333333333334</v>
      </c>
      <c r="J37" s="87">
        <f t="shared" si="1"/>
        <v>8333.333333333334</v>
      </c>
      <c r="K37" s="87">
        <f t="shared" si="1"/>
        <v>8333.333333333334</v>
      </c>
      <c r="L37" s="87">
        <f t="shared" si="1"/>
        <v>8333.333333333334</v>
      </c>
      <c r="M37" s="87">
        <f t="shared" si="1"/>
        <v>8333.333333333334</v>
      </c>
      <c r="N37" s="87">
        <f t="shared" si="1"/>
        <v>8333.333333333334</v>
      </c>
      <c r="O37" s="87">
        <f t="shared" si="1"/>
        <v>8333.333333333334</v>
      </c>
    </row>
    <row r="38" spans="1:15" ht="15">
      <c r="A38" s="1" t="s">
        <v>24</v>
      </c>
      <c r="B38" s="84">
        <f>+B37*0.1</f>
        <v>10000</v>
      </c>
      <c r="C38" s="55">
        <f>SUM(D38:O38)</f>
        <v>10000</v>
      </c>
      <c r="D38" s="87">
        <f>B38/12</f>
        <v>833.3333333333334</v>
      </c>
      <c r="E38" s="87">
        <f aca="true" t="shared" si="2" ref="E38:O38">+D38</f>
        <v>833.3333333333334</v>
      </c>
      <c r="F38" s="87">
        <f t="shared" si="2"/>
        <v>833.3333333333334</v>
      </c>
      <c r="G38" s="87">
        <f t="shared" si="2"/>
        <v>833.3333333333334</v>
      </c>
      <c r="H38" s="87">
        <f t="shared" si="2"/>
        <v>833.3333333333334</v>
      </c>
      <c r="I38" s="87">
        <f t="shared" si="2"/>
        <v>833.3333333333334</v>
      </c>
      <c r="J38" s="87">
        <f t="shared" si="2"/>
        <v>833.3333333333334</v>
      </c>
      <c r="K38" s="87">
        <f t="shared" si="2"/>
        <v>833.3333333333334</v>
      </c>
      <c r="L38" s="87">
        <f t="shared" si="2"/>
        <v>833.3333333333334</v>
      </c>
      <c r="M38" s="87">
        <f t="shared" si="2"/>
        <v>833.3333333333334</v>
      </c>
      <c r="N38" s="87">
        <f t="shared" si="2"/>
        <v>833.3333333333334</v>
      </c>
      <c r="O38" s="87">
        <f t="shared" si="2"/>
        <v>833.3333333333334</v>
      </c>
    </row>
    <row r="39" spans="2:15" ht="15">
      <c r="B39" s="84"/>
      <c r="C39" s="54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8"/>
    </row>
    <row r="40" spans="1:15" s="3" customFormat="1" ht="15.75" thickBot="1">
      <c r="A40" s="3" t="s">
        <v>25</v>
      </c>
      <c r="B40" s="86">
        <f>SUM(B35:B39)</f>
        <v>130000</v>
      </c>
      <c r="C40" s="56">
        <f>SUM(C35:C39)</f>
        <v>129999.99999999999</v>
      </c>
      <c r="D40" s="86">
        <f aca="true" t="shared" si="3" ref="D40:O40">SUM(D35:D39)</f>
        <v>10833.333333333334</v>
      </c>
      <c r="E40" s="86">
        <f t="shared" si="3"/>
        <v>10833.333333333334</v>
      </c>
      <c r="F40" s="86">
        <f t="shared" si="3"/>
        <v>10833.333333333334</v>
      </c>
      <c r="G40" s="86">
        <f t="shared" si="3"/>
        <v>10833.333333333334</v>
      </c>
      <c r="H40" s="86">
        <f t="shared" si="3"/>
        <v>10833.333333333334</v>
      </c>
      <c r="I40" s="86">
        <f t="shared" si="3"/>
        <v>10833.333333333334</v>
      </c>
      <c r="J40" s="86">
        <f t="shared" si="3"/>
        <v>10833.333333333334</v>
      </c>
      <c r="K40" s="86">
        <f t="shared" si="3"/>
        <v>10833.333333333334</v>
      </c>
      <c r="L40" s="86">
        <f t="shared" si="3"/>
        <v>10833.333333333334</v>
      </c>
      <c r="M40" s="86">
        <f t="shared" si="3"/>
        <v>10833.333333333334</v>
      </c>
      <c r="N40" s="86">
        <f t="shared" si="3"/>
        <v>10833.333333333334</v>
      </c>
      <c r="O40" s="86">
        <f t="shared" si="3"/>
        <v>10833.333333333334</v>
      </c>
    </row>
    <row r="41" spans="3:15" ht="15.75" thickTop="1">
      <c r="C41" s="55"/>
      <c r="D41" s="6"/>
      <c r="E41" s="6"/>
      <c r="F41" s="6"/>
      <c r="N41" s="7"/>
      <c r="O41" s="7"/>
    </row>
    <row r="42" spans="3:15" ht="15">
      <c r="C42" s="55"/>
      <c r="D42" s="6"/>
      <c r="E42" s="6"/>
      <c r="F42" s="6"/>
      <c r="N42" s="7"/>
      <c r="O42" s="7"/>
    </row>
    <row r="43" spans="1:15" s="10" customFormat="1" ht="30.75">
      <c r="A43" s="10" t="s">
        <v>52</v>
      </c>
      <c r="C43" s="51" t="s">
        <v>43</v>
      </c>
      <c r="D43" s="12" t="s">
        <v>31</v>
      </c>
      <c r="E43" s="13" t="s">
        <v>32</v>
      </c>
      <c r="F43" s="13" t="s">
        <v>33</v>
      </c>
      <c r="G43" s="13" t="s">
        <v>34</v>
      </c>
      <c r="H43" s="13" t="s">
        <v>35</v>
      </c>
      <c r="I43" s="13" t="s">
        <v>36</v>
      </c>
      <c r="J43" s="13" t="s">
        <v>37</v>
      </c>
      <c r="K43" s="13" t="s">
        <v>38</v>
      </c>
      <c r="L43" s="13" t="s">
        <v>39</v>
      </c>
      <c r="M43" s="13" t="s">
        <v>40</v>
      </c>
      <c r="N43" s="10" t="s">
        <v>41</v>
      </c>
      <c r="O43" s="10" t="s">
        <v>42</v>
      </c>
    </row>
    <row r="44" spans="1:15" ht="15">
      <c r="A44" s="1" t="str">
        <f>+'What you need to Bill'!A3</f>
        <v>Service - Self</v>
      </c>
      <c r="C44" s="55">
        <f aca="true" t="shared" si="4" ref="C44:C49">SUM(D44:O44)</f>
        <v>60000</v>
      </c>
      <c r="D44" s="87">
        <f>+'What you need to Bill'!B34</f>
        <v>5000</v>
      </c>
      <c r="E44" s="87">
        <f>+'What you need to Bill'!C34</f>
        <v>5000</v>
      </c>
      <c r="F44" s="87">
        <f>+'What you need to Bill'!D34</f>
        <v>5000</v>
      </c>
      <c r="G44" s="87">
        <f>+'What you need to Bill'!E34</f>
        <v>5000</v>
      </c>
      <c r="H44" s="87">
        <f>+'What you need to Bill'!F34</f>
        <v>5000</v>
      </c>
      <c r="I44" s="87">
        <f>+'What you need to Bill'!G34</f>
        <v>5000</v>
      </c>
      <c r="J44" s="87">
        <f>+'What you need to Bill'!H34</f>
        <v>5000</v>
      </c>
      <c r="K44" s="87">
        <f>+'What you need to Bill'!I34</f>
        <v>5000</v>
      </c>
      <c r="L44" s="87">
        <f>+'What you need to Bill'!J34</f>
        <v>5000</v>
      </c>
      <c r="M44" s="87">
        <f>+'What you need to Bill'!K34</f>
        <v>5000</v>
      </c>
      <c r="N44" s="87">
        <f>+'What you need to Bill'!L34</f>
        <v>5000</v>
      </c>
      <c r="O44" s="87">
        <f>+'What you need to Bill'!M34</f>
        <v>5000</v>
      </c>
    </row>
    <row r="45" spans="1:15" ht="15">
      <c r="A45" s="1" t="str">
        <f>+'What you need to Bill'!A4</f>
        <v>Service Staff</v>
      </c>
      <c r="C45" s="55">
        <f t="shared" si="4"/>
        <v>54000</v>
      </c>
      <c r="D45" s="87">
        <f>+'What you need to Bill'!B35</f>
        <v>4500</v>
      </c>
      <c r="E45" s="87">
        <f>+'What you need to Bill'!C35</f>
        <v>4500</v>
      </c>
      <c r="F45" s="87">
        <f>+'What you need to Bill'!D35</f>
        <v>4500</v>
      </c>
      <c r="G45" s="87">
        <f>+'What you need to Bill'!E35</f>
        <v>4500</v>
      </c>
      <c r="H45" s="87">
        <f>+'What you need to Bill'!F35</f>
        <v>4500</v>
      </c>
      <c r="I45" s="87">
        <f>+'What you need to Bill'!G35</f>
        <v>4500</v>
      </c>
      <c r="J45" s="87">
        <f>+'What you need to Bill'!H35</f>
        <v>4500</v>
      </c>
      <c r="K45" s="87">
        <f>+'What you need to Bill'!I35</f>
        <v>4500</v>
      </c>
      <c r="L45" s="87">
        <f>+'What you need to Bill'!J35</f>
        <v>4500</v>
      </c>
      <c r="M45" s="87">
        <f>+'What you need to Bill'!K35</f>
        <v>4500</v>
      </c>
      <c r="N45" s="87">
        <f>+'What you need to Bill'!L35</f>
        <v>4500</v>
      </c>
      <c r="O45" s="87">
        <f>+'What you need to Bill'!M35</f>
        <v>4500</v>
      </c>
    </row>
    <row r="46" spans="1:15" ht="15">
      <c r="A46" s="1" t="str">
        <f>+'What you need to Bill'!A5</f>
        <v>Typical Products</v>
      </c>
      <c r="C46" s="55">
        <f t="shared" si="4"/>
        <v>72000</v>
      </c>
      <c r="D46" s="87">
        <f>+'What you need to Bill'!B36</f>
        <v>6000</v>
      </c>
      <c r="E46" s="87">
        <f>+'What you need to Bill'!C36</f>
        <v>6000</v>
      </c>
      <c r="F46" s="87">
        <f>+'What you need to Bill'!D36</f>
        <v>6000</v>
      </c>
      <c r="G46" s="87">
        <f>+'What you need to Bill'!E36</f>
        <v>6000</v>
      </c>
      <c r="H46" s="87">
        <f>+'What you need to Bill'!F36</f>
        <v>6000</v>
      </c>
      <c r="I46" s="87">
        <f>+'What you need to Bill'!G36</f>
        <v>6000</v>
      </c>
      <c r="J46" s="87">
        <f>+'What you need to Bill'!H36</f>
        <v>6000</v>
      </c>
      <c r="K46" s="87">
        <f>+'What you need to Bill'!I36</f>
        <v>6000</v>
      </c>
      <c r="L46" s="87">
        <f>+'What you need to Bill'!J36</f>
        <v>6000</v>
      </c>
      <c r="M46" s="87">
        <f>+'What you need to Bill'!K36</f>
        <v>6000</v>
      </c>
      <c r="N46" s="87">
        <f>+'What you need to Bill'!L36</f>
        <v>6000</v>
      </c>
      <c r="O46" s="87">
        <f>+'What you need to Bill'!M36</f>
        <v>6000</v>
      </c>
    </row>
    <row r="47" spans="1:15" ht="15">
      <c r="A47" s="1" t="str">
        <f>+'What you need to Bill'!A6</f>
        <v>Item 4</v>
      </c>
      <c r="C47" s="55">
        <f t="shared" si="4"/>
        <v>0</v>
      </c>
      <c r="D47" s="87">
        <f>+'What you need to Bill'!B37</f>
        <v>0</v>
      </c>
      <c r="E47" s="87">
        <f>+'What you need to Bill'!C37</f>
        <v>0</v>
      </c>
      <c r="F47" s="87">
        <f>+'What you need to Bill'!D37</f>
        <v>0</v>
      </c>
      <c r="G47" s="87">
        <f>+'What you need to Bill'!E37</f>
        <v>0</v>
      </c>
      <c r="H47" s="87">
        <f>+'What you need to Bill'!F37</f>
        <v>0</v>
      </c>
      <c r="I47" s="87">
        <f>+'What you need to Bill'!G37</f>
        <v>0</v>
      </c>
      <c r="J47" s="87">
        <f>+'What you need to Bill'!H37</f>
        <v>0</v>
      </c>
      <c r="K47" s="87">
        <f>+'What you need to Bill'!I37</f>
        <v>0</v>
      </c>
      <c r="L47" s="87">
        <f>+'What you need to Bill'!J37</f>
        <v>0</v>
      </c>
      <c r="M47" s="87">
        <f>+'What you need to Bill'!K37</f>
        <v>0</v>
      </c>
      <c r="N47" s="87">
        <f>+'What you need to Bill'!L37</f>
        <v>0</v>
      </c>
      <c r="O47" s="87">
        <f>+'What you need to Bill'!M37</f>
        <v>0</v>
      </c>
    </row>
    <row r="48" spans="1:15" ht="15">
      <c r="A48" s="1" t="str">
        <f>+'What you need to Bill'!A7</f>
        <v>Item 5</v>
      </c>
      <c r="C48" s="55">
        <f t="shared" si="4"/>
        <v>0</v>
      </c>
      <c r="D48" s="87">
        <f>+'What you need to Bill'!B38</f>
        <v>0</v>
      </c>
      <c r="E48" s="87">
        <f>+'What you need to Bill'!C38</f>
        <v>0</v>
      </c>
      <c r="F48" s="87">
        <f>+'What you need to Bill'!D38</f>
        <v>0</v>
      </c>
      <c r="G48" s="87">
        <f>+'What you need to Bill'!E38</f>
        <v>0</v>
      </c>
      <c r="H48" s="87">
        <f>+'What you need to Bill'!F38</f>
        <v>0</v>
      </c>
      <c r="I48" s="87">
        <f>+'What you need to Bill'!G38</f>
        <v>0</v>
      </c>
      <c r="J48" s="87">
        <f>+'What you need to Bill'!H38</f>
        <v>0</v>
      </c>
      <c r="K48" s="87">
        <f>+'What you need to Bill'!I38</f>
        <v>0</v>
      </c>
      <c r="L48" s="87">
        <f>+'What you need to Bill'!J38</f>
        <v>0</v>
      </c>
      <c r="M48" s="87">
        <f>+'What you need to Bill'!K38</f>
        <v>0</v>
      </c>
      <c r="N48" s="87">
        <f>+'What you need to Bill'!L38</f>
        <v>0</v>
      </c>
      <c r="O48" s="87">
        <f>+'What you need to Bill'!M38</f>
        <v>0</v>
      </c>
    </row>
    <row r="49" spans="1:15" s="16" customFormat="1" ht="15.75" thickBot="1">
      <c r="A49" s="16" t="s">
        <v>55</v>
      </c>
      <c r="B49" s="8"/>
      <c r="C49" s="57">
        <f t="shared" si="4"/>
        <v>186000</v>
      </c>
      <c r="D49" s="57">
        <f>SUM(D44:D48)</f>
        <v>15500</v>
      </c>
      <c r="E49" s="57">
        <f aca="true" t="shared" si="5" ref="E49:O49">SUM(E44:E48)</f>
        <v>15500</v>
      </c>
      <c r="F49" s="57">
        <f t="shared" si="5"/>
        <v>15500</v>
      </c>
      <c r="G49" s="57">
        <f t="shared" si="5"/>
        <v>15500</v>
      </c>
      <c r="H49" s="57">
        <f t="shared" si="5"/>
        <v>15500</v>
      </c>
      <c r="I49" s="57">
        <f t="shared" si="5"/>
        <v>15500</v>
      </c>
      <c r="J49" s="57">
        <f t="shared" si="5"/>
        <v>15500</v>
      </c>
      <c r="K49" s="57">
        <f t="shared" si="5"/>
        <v>15500</v>
      </c>
      <c r="L49" s="57">
        <f t="shared" si="5"/>
        <v>15500</v>
      </c>
      <c r="M49" s="57">
        <f t="shared" si="5"/>
        <v>15500</v>
      </c>
      <c r="N49" s="57">
        <f t="shared" si="5"/>
        <v>15500</v>
      </c>
      <c r="O49" s="57">
        <f t="shared" si="5"/>
        <v>15500</v>
      </c>
    </row>
    <row r="50" spans="1:3" ht="15.75" thickTop="1">
      <c r="A50" s="3" t="s">
        <v>56</v>
      </c>
      <c r="C50" s="54"/>
    </row>
    <row r="51" spans="1:15" ht="15">
      <c r="A51" s="1" t="str">
        <f>+A44</f>
        <v>Service - Self</v>
      </c>
      <c r="C51" s="55">
        <f>SUM(D51:O51)</f>
        <v>0</v>
      </c>
      <c r="D51" s="87">
        <f>+D44*(1-'What you need to Bill'!$D3)</f>
        <v>0</v>
      </c>
      <c r="E51" s="87">
        <f>+E44*(1-'What you need to Bill'!$D3)</f>
        <v>0</v>
      </c>
      <c r="F51" s="87">
        <f>+F44*(1-'What you need to Bill'!$D3)</f>
        <v>0</v>
      </c>
      <c r="G51" s="87">
        <f>+G44*(1-'What you need to Bill'!$D3)</f>
        <v>0</v>
      </c>
      <c r="H51" s="87">
        <f>+H44*(1-'What you need to Bill'!$D3)</f>
        <v>0</v>
      </c>
      <c r="I51" s="87">
        <f>+I44*(1-'What you need to Bill'!$D3)</f>
        <v>0</v>
      </c>
      <c r="J51" s="87">
        <f>+J44*(1-'What you need to Bill'!$D3)</f>
        <v>0</v>
      </c>
      <c r="K51" s="87">
        <f>+K44*(1-'What you need to Bill'!$D3)</f>
        <v>0</v>
      </c>
      <c r="L51" s="87">
        <f>+L44*(1-'What you need to Bill'!$D3)</f>
        <v>0</v>
      </c>
      <c r="M51" s="87">
        <f>+M44*(1-'What you need to Bill'!$D3)</f>
        <v>0</v>
      </c>
      <c r="N51" s="87">
        <f>+N44*(1-'What you need to Bill'!$D3)</f>
        <v>0</v>
      </c>
      <c r="O51" s="87">
        <f>+O44*(1-'What you need to Bill'!$D3)</f>
        <v>0</v>
      </c>
    </row>
    <row r="52" spans="1:15" ht="15">
      <c r="A52" s="1" t="str">
        <f>+A45</f>
        <v>Service Staff</v>
      </c>
      <c r="C52" s="55">
        <f>SUM(D52:O52)</f>
        <v>17819.999999999996</v>
      </c>
      <c r="D52" s="87">
        <f>+D45*(1-'What you need to Bill'!$D4)</f>
        <v>1484.9999999999998</v>
      </c>
      <c r="E52" s="87">
        <f>+E45*(1-'What you need to Bill'!$D4)</f>
        <v>1484.9999999999998</v>
      </c>
      <c r="F52" s="87">
        <f>+F45*(1-'What you need to Bill'!$D4)</f>
        <v>1484.9999999999998</v>
      </c>
      <c r="G52" s="87">
        <f>+G45*(1-'What you need to Bill'!$D4)</f>
        <v>1484.9999999999998</v>
      </c>
      <c r="H52" s="87">
        <f>+H45*(1-'What you need to Bill'!$D4)</f>
        <v>1484.9999999999998</v>
      </c>
      <c r="I52" s="87">
        <f>+I45*(1-'What you need to Bill'!$D4)</f>
        <v>1484.9999999999998</v>
      </c>
      <c r="J52" s="87">
        <f>+J45*(1-'What you need to Bill'!$D4)</f>
        <v>1484.9999999999998</v>
      </c>
      <c r="K52" s="87">
        <f>+K45*(1-'What you need to Bill'!$D4)</f>
        <v>1484.9999999999998</v>
      </c>
      <c r="L52" s="87">
        <f>+L45*(1-'What you need to Bill'!$D4)</f>
        <v>1484.9999999999998</v>
      </c>
      <c r="M52" s="87">
        <f>+M45*(1-'What you need to Bill'!$D4)</f>
        <v>1484.9999999999998</v>
      </c>
      <c r="N52" s="87">
        <f>+N45*(1-'What you need to Bill'!$D4)</f>
        <v>1484.9999999999998</v>
      </c>
      <c r="O52" s="87">
        <f>+O45*(1-'What you need to Bill'!$D4)</f>
        <v>1484.9999999999998</v>
      </c>
    </row>
    <row r="53" spans="1:15" ht="15">
      <c r="A53" s="1" t="str">
        <f>+A46</f>
        <v>Typical Products</v>
      </c>
      <c r="C53" s="55">
        <f>SUM(D53:O53)</f>
        <v>48239.99999999999</v>
      </c>
      <c r="D53" s="87">
        <f>+D46*(1-'What you need to Bill'!$D5)</f>
        <v>4019.9999999999995</v>
      </c>
      <c r="E53" s="87">
        <f>+E46*(1-'What you need to Bill'!$D5)</f>
        <v>4019.9999999999995</v>
      </c>
      <c r="F53" s="87">
        <f>+F46*(1-'What you need to Bill'!$D5)</f>
        <v>4019.9999999999995</v>
      </c>
      <c r="G53" s="87">
        <f>+G46*(1-'What you need to Bill'!$D5)</f>
        <v>4019.9999999999995</v>
      </c>
      <c r="H53" s="87">
        <f>+H46*(1-'What you need to Bill'!$D5)</f>
        <v>4019.9999999999995</v>
      </c>
      <c r="I53" s="87">
        <f>+I46*(1-'What you need to Bill'!$D5)</f>
        <v>4019.9999999999995</v>
      </c>
      <c r="J53" s="87">
        <f>+J46*(1-'What you need to Bill'!$D5)</f>
        <v>4019.9999999999995</v>
      </c>
      <c r="K53" s="87">
        <f>+K46*(1-'What you need to Bill'!$D5)</f>
        <v>4019.9999999999995</v>
      </c>
      <c r="L53" s="87">
        <f>+L46*(1-'What you need to Bill'!$D5)</f>
        <v>4019.9999999999995</v>
      </c>
      <c r="M53" s="87">
        <f>+M46*(1-'What you need to Bill'!$D5)</f>
        <v>4019.9999999999995</v>
      </c>
      <c r="N53" s="87">
        <f>+N46*(1-'What you need to Bill'!$D5)</f>
        <v>4019.9999999999995</v>
      </c>
      <c r="O53" s="87">
        <f>+O46*(1-'What you need to Bill'!$D5)</f>
        <v>4019.9999999999995</v>
      </c>
    </row>
    <row r="54" spans="1:15" ht="15">
      <c r="A54" s="1" t="str">
        <f>+A47</f>
        <v>Item 4</v>
      </c>
      <c r="C54" s="55">
        <f>SUM(D54:O54)</f>
        <v>0</v>
      </c>
      <c r="D54" s="87">
        <f>+D47*(1-'What you need to Bill'!$D6)</f>
        <v>0</v>
      </c>
      <c r="E54" s="87">
        <f>+E47*(1-'What you need to Bill'!$D6)</f>
        <v>0</v>
      </c>
      <c r="F54" s="87">
        <f>+F47*(1-'What you need to Bill'!$D6)</f>
        <v>0</v>
      </c>
      <c r="G54" s="87">
        <f>+G47*(1-'What you need to Bill'!$D6)</f>
        <v>0</v>
      </c>
      <c r="H54" s="87">
        <f>+H47*(1-'What you need to Bill'!$D6)</f>
        <v>0</v>
      </c>
      <c r="I54" s="87">
        <f>+I47*(1-'What you need to Bill'!$D6)</f>
        <v>0</v>
      </c>
      <c r="J54" s="87">
        <f>+J47*(1-'What you need to Bill'!$D6)</f>
        <v>0</v>
      </c>
      <c r="K54" s="87">
        <f>+K47*(1-'What you need to Bill'!$D6)</f>
        <v>0</v>
      </c>
      <c r="L54" s="87">
        <f>+L47*(1-'What you need to Bill'!$D6)</f>
        <v>0</v>
      </c>
      <c r="M54" s="87">
        <f>+M47*(1-'What you need to Bill'!$D6)</f>
        <v>0</v>
      </c>
      <c r="N54" s="87">
        <f>+N47*(1-'What you need to Bill'!$D6)</f>
        <v>0</v>
      </c>
      <c r="O54" s="87">
        <f>+O47*(1-'What you need to Bill'!$D6)</f>
        <v>0</v>
      </c>
    </row>
    <row r="55" spans="1:15" ht="15">
      <c r="A55" s="1" t="str">
        <f>+A48</f>
        <v>Item 5</v>
      </c>
      <c r="C55" s="55">
        <f>SUM(D55:O55)</f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16" customFormat="1" ht="15.75" thickBot="1">
      <c r="A56" s="16" t="s">
        <v>56</v>
      </c>
      <c r="B56" s="8"/>
      <c r="C56" s="57">
        <f>SUM(C51:C55)</f>
        <v>66059.99999999999</v>
      </c>
      <c r="D56" s="57">
        <f>SUM(D51:D55)</f>
        <v>5504.999999999999</v>
      </c>
      <c r="E56" s="57">
        <f aca="true" t="shared" si="6" ref="E56:O56">SUM(E51:E55)</f>
        <v>5504.999999999999</v>
      </c>
      <c r="F56" s="57">
        <f t="shared" si="6"/>
        <v>5504.999999999999</v>
      </c>
      <c r="G56" s="57">
        <f t="shared" si="6"/>
        <v>5504.999999999999</v>
      </c>
      <c r="H56" s="57">
        <f t="shared" si="6"/>
        <v>5504.999999999999</v>
      </c>
      <c r="I56" s="57">
        <f t="shared" si="6"/>
        <v>5504.999999999999</v>
      </c>
      <c r="J56" s="57">
        <f t="shared" si="6"/>
        <v>5504.999999999999</v>
      </c>
      <c r="K56" s="57">
        <f t="shared" si="6"/>
        <v>5504.999999999999</v>
      </c>
      <c r="L56" s="57">
        <f t="shared" si="6"/>
        <v>5504.999999999999</v>
      </c>
      <c r="M56" s="57">
        <f t="shared" si="6"/>
        <v>5504.999999999999</v>
      </c>
      <c r="N56" s="57">
        <f t="shared" si="6"/>
        <v>5504.999999999999</v>
      </c>
      <c r="O56" s="57">
        <f t="shared" si="6"/>
        <v>5504.999999999999</v>
      </c>
    </row>
    <row r="57" ht="15.75" thickTop="1">
      <c r="C57" s="54"/>
    </row>
    <row r="58" ht="15">
      <c r="C58" s="1"/>
    </row>
    <row r="59" spans="1:15" ht="15">
      <c r="A59" s="1" t="s">
        <v>46</v>
      </c>
      <c r="C59" s="87">
        <f>+C49-C56</f>
        <v>119940.00000000001</v>
      </c>
      <c r="D59" s="87">
        <f>+D49-D56</f>
        <v>9995</v>
      </c>
      <c r="E59" s="87">
        <f aca="true" t="shared" si="7" ref="E59:O59">+E49-E56</f>
        <v>9995</v>
      </c>
      <c r="F59" s="87">
        <f t="shared" si="7"/>
        <v>9995</v>
      </c>
      <c r="G59" s="87">
        <f t="shared" si="7"/>
        <v>9995</v>
      </c>
      <c r="H59" s="87">
        <f t="shared" si="7"/>
        <v>9995</v>
      </c>
      <c r="I59" s="87">
        <f t="shared" si="7"/>
        <v>9995</v>
      </c>
      <c r="J59" s="87">
        <f t="shared" si="7"/>
        <v>9995</v>
      </c>
      <c r="K59" s="87">
        <f t="shared" si="7"/>
        <v>9995</v>
      </c>
      <c r="L59" s="87">
        <f t="shared" si="7"/>
        <v>9995</v>
      </c>
      <c r="M59" s="87">
        <f t="shared" si="7"/>
        <v>9995</v>
      </c>
      <c r="N59" s="87">
        <f t="shared" si="7"/>
        <v>9995</v>
      </c>
      <c r="O59" s="87">
        <f t="shared" si="7"/>
        <v>9995</v>
      </c>
    </row>
    <row r="60" spans="1:15" ht="15">
      <c r="A60" s="1" t="s">
        <v>65</v>
      </c>
      <c r="C60" s="89">
        <f>-C35</f>
        <v>-20000</v>
      </c>
      <c r="D60" s="89">
        <f>-D35</f>
        <v>-1666.6666666666667</v>
      </c>
      <c r="E60" s="89">
        <f aca="true" t="shared" si="8" ref="E60:O60">-E35</f>
        <v>-1666.6666666666667</v>
      </c>
      <c r="F60" s="89">
        <f t="shared" si="8"/>
        <v>-1666.6666666666667</v>
      </c>
      <c r="G60" s="89">
        <f t="shared" si="8"/>
        <v>-1666.6666666666667</v>
      </c>
      <c r="H60" s="89">
        <f t="shared" si="8"/>
        <v>-1666.6666666666667</v>
      </c>
      <c r="I60" s="89">
        <f t="shared" si="8"/>
        <v>-1666.6666666666667</v>
      </c>
      <c r="J60" s="89">
        <f t="shared" si="8"/>
        <v>-1666.6666666666667</v>
      </c>
      <c r="K60" s="89">
        <f t="shared" si="8"/>
        <v>-1666.6666666666667</v>
      </c>
      <c r="L60" s="89">
        <f t="shared" si="8"/>
        <v>-1666.6666666666667</v>
      </c>
      <c r="M60" s="89">
        <f t="shared" si="8"/>
        <v>-1666.6666666666667</v>
      </c>
      <c r="N60" s="89">
        <f t="shared" si="8"/>
        <v>-1666.6666666666667</v>
      </c>
      <c r="O60" s="89">
        <f t="shared" si="8"/>
        <v>-1666.6666666666667</v>
      </c>
    </row>
    <row r="61" ht="15">
      <c r="C61" s="1"/>
    </row>
    <row r="62" spans="1:15" s="19" customFormat="1" ht="54.75" thickBot="1">
      <c r="A62" s="17" t="s">
        <v>66</v>
      </c>
      <c r="B62" s="18"/>
      <c r="C62" s="90">
        <f>+C59+C60</f>
        <v>99940.00000000001</v>
      </c>
      <c r="D62" s="90">
        <f>+D59+D60</f>
        <v>8328.333333333334</v>
      </c>
      <c r="E62" s="90">
        <f aca="true" t="shared" si="9" ref="E62:O62">+E59+E60</f>
        <v>8328.333333333334</v>
      </c>
      <c r="F62" s="90">
        <f t="shared" si="9"/>
        <v>8328.333333333334</v>
      </c>
      <c r="G62" s="90">
        <f t="shared" si="9"/>
        <v>8328.333333333334</v>
      </c>
      <c r="H62" s="90">
        <f t="shared" si="9"/>
        <v>8328.333333333334</v>
      </c>
      <c r="I62" s="90">
        <f t="shared" si="9"/>
        <v>8328.333333333334</v>
      </c>
      <c r="J62" s="90">
        <f t="shared" si="9"/>
        <v>8328.333333333334</v>
      </c>
      <c r="K62" s="90">
        <f t="shared" si="9"/>
        <v>8328.333333333334</v>
      </c>
      <c r="L62" s="90">
        <f t="shared" si="9"/>
        <v>8328.333333333334</v>
      </c>
      <c r="M62" s="90">
        <f t="shared" si="9"/>
        <v>8328.333333333334</v>
      </c>
      <c r="N62" s="90">
        <f t="shared" si="9"/>
        <v>8328.333333333334</v>
      </c>
      <c r="O62" s="90">
        <f t="shared" si="9"/>
        <v>8328.333333333334</v>
      </c>
    </row>
    <row r="63" ht="15.75" thickTop="1"/>
  </sheetData>
  <sheetProtection/>
  <mergeCells count="5">
    <mergeCell ref="D3:E3"/>
    <mergeCell ref="D7:E7"/>
    <mergeCell ref="D9:E9"/>
    <mergeCell ref="F7:F9"/>
    <mergeCell ref="G3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Gammie</dc:creator>
  <cp:keywords/>
  <dc:description/>
  <cp:lastModifiedBy>Kevin Gammie</cp:lastModifiedBy>
  <dcterms:created xsi:type="dcterms:W3CDTF">2015-06-16T01:36:34Z</dcterms:created>
  <dcterms:modified xsi:type="dcterms:W3CDTF">2016-09-27T23:39:28Z</dcterms:modified>
  <cp:category/>
  <cp:version/>
  <cp:contentType/>
  <cp:contentStatus/>
</cp:coreProperties>
</file>